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80" windowHeight="13155"/>
  </bookViews>
  <sheets>
    <sheet name="Main Budget" sheetId="1" r:id="rId1"/>
    <sheet name="Subaward 1" sheetId="4" r:id="rId2"/>
    <sheet name="Subaward 2" sheetId="5" r:id="rId3"/>
    <sheet name="Subaward 3" sheetId="6" r:id="rId4"/>
    <sheet name="Subaward 4" sheetId="7" r:id="rId5"/>
    <sheet name="Subaward 5" sheetId="8" r:id="rId6"/>
    <sheet name="Subaward 6" sheetId="9" r:id="rId7"/>
    <sheet name="Subaward 7" sheetId="10" r:id="rId8"/>
    <sheet name="Subaward 8" sheetId="11" r:id="rId9"/>
    <sheet name="Subaward 9" sheetId="12" r:id="rId10"/>
    <sheet name="Subaward 10" sheetId="13" r:id="rId11"/>
  </sheets>
  <calcPr calcId="125725"/>
</workbook>
</file>

<file path=xl/calcChain.xml><?xml version="1.0" encoding="utf-8"?>
<calcChain xmlns="http://schemas.openxmlformats.org/spreadsheetml/2006/main">
  <c r="E73" i="5"/>
  <c r="J73"/>
  <c r="O73"/>
  <c r="E74"/>
  <c r="J74"/>
  <c r="O74"/>
  <c r="E75"/>
  <c r="J75"/>
  <c r="O75"/>
  <c r="E76"/>
  <c r="J76"/>
  <c r="O76"/>
  <c r="E77"/>
  <c r="J77"/>
  <c r="O77"/>
  <c r="E78"/>
  <c r="J78"/>
  <c r="O78"/>
  <c r="E79"/>
  <c r="J79"/>
  <c r="O79"/>
  <c r="E80"/>
  <c r="J80"/>
  <c r="O80"/>
  <c r="E81"/>
  <c r="J81"/>
  <c r="O81"/>
  <c r="E82"/>
  <c r="J82"/>
  <c r="O82"/>
  <c r="C83"/>
  <c r="D83"/>
  <c r="E83"/>
  <c r="H83"/>
  <c r="I83"/>
  <c r="J83"/>
  <c r="M83"/>
  <c r="N83"/>
  <c r="O83"/>
  <c r="Q83"/>
  <c r="N83" i="13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J30" s="1"/>
  <c r="J86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12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11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E69"/>
  <c r="Q69" s="1"/>
  <c r="O66"/>
  <c r="J66"/>
  <c r="E66"/>
  <c r="Q66" s="1"/>
  <c r="O53"/>
  <c r="J53"/>
  <c r="E53"/>
  <c r="Q53" s="1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J30" s="1"/>
  <c r="J86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10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E69"/>
  <c r="Q69" s="1"/>
  <c r="O66"/>
  <c r="J66"/>
  <c r="E66"/>
  <c r="Q66" s="1"/>
  <c r="O53"/>
  <c r="J53"/>
  <c r="E53"/>
  <c r="Q53" s="1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J30" s="1"/>
  <c r="J86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9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8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E69"/>
  <c r="Q69" s="1"/>
  <c r="O66"/>
  <c r="J66"/>
  <c r="E66"/>
  <c r="Q66" s="1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7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6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O69" i="5"/>
  <c r="J69"/>
  <c r="E69"/>
  <c r="O66"/>
  <c r="J66"/>
  <c r="E66"/>
  <c r="O53"/>
  <c r="J53"/>
  <c r="Q53" s="1"/>
  <c r="E53"/>
  <c r="B53"/>
  <c r="O46"/>
  <c r="J46"/>
  <c r="E46"/>
  <c r="O38"/>
  <c r="J38"/>
  <c r="E38"/>
  <c r="Q38" s="1"/>
  <c r="O35"/>
  <c r="J35"/>
  <c r="E35"/>
  <c r="N28"/>
  <c r="M28"/>
  <c r="L28"/>
  <c r="I28"/>
  <c r="H28"/>
  <c r="J28" s="1"/>
  <c r="G28"/>
  <c r="D28"/>
  <c r="C28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L14"/>
  <c r="I14"/>
  <c r="H14"/>
  <c r="G14"/>
  <c r="D14"/>
  <c r="C14"/>
  <c r="B14"/>
  <c r="O13"/>
  <c r="J13"/>
  <c r="E13"/>
  <c r="O12"/>
  <c r="J12"/>
  <c r="E12"/>
  <c r="O11"/>
  <c r="J11"/>
  <c r="E11"/>
  <c r="O10"/>
  <c r="J10"/>
  <c r="E10"/>
  <c r="O9"/>
  <c r="J9"/>
  <c r="E9"/>
  <c r="N83" i="4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B53" i="1"/>
  <c r="E9"/>
  <c r="E10"/>
  <c r="E11"/>
  <c r="E12"/>
  <c r="E13"/>
  <c r="B14"/>
  <c r="C14"/>
  <c r="D14"/>
  <c r="O53"/>
  <c r="J53"/>
  <c r="E53"/>
  <c r="O69"/>
  <c r="J69"/>
  <c r="E69"/>
  <c r="Q69" s="1"/>
  <c r="O46"/>
  <c r="J46"/>
  <c r="E46"/>
  <c r="Q46" s="1"/>
  <c r="O66"/>
  <c r="J66"/>
  <c r="O38"/>
  <c r="J38"/>
  <c r="O35"/>
  <c r="J35"/>
  <c r="N28"/>
  <c r="M28"/>
  <c r="L28"/>
  <c r="O27"/>
  <c r="O26"/>
  <c r="O25"/>
  <c r="O24"/>
  <c r="O23"/>
  <c r="O22"/>
  <c r="O21"/>
  <c r="O20"/>
  <c r="O19"/>
  <c r="O18"/>
  <c r="I28"/>
  <c r="H28"/>
  <c r="G28"/>
  <c r="J27"/>
  <c r="J26"/>
  <c r="J25"/>
  <c r="J24"/>
  <c r="J23"/>
  <c r="J22"/>
  <c r="J21"/>
  <c r="J20"/>
  <c r="J19"/>
  <c r="J18"/>
  <c r="N14"/>
  <c r="M14"/>
  <c r="L14"/>
  <c r="O13"/>
  <c r="O12"/>
  <c r="O11"/>
  <c r="O10"/>
  <c r="O9"/>
  <c r="I14"/>
  <c r="H14"/>
  <c r="G14"/>
  <c r="J13"/>
  <c r="J12"/>
  <c r="J11"/>
  <c r="J10"/>
  <c r="J9"/>
  <c r="E66"/>
  <c r="Q66" s="1"/>
  <c r="E38"/>
  <c r="Q38" s="1"/>
  <c r="E35"/>
  <c r="Q35" s="1"/>
  <c r="C28"/>
  <c r="D28"/>
  <c r="B28"/>
  <c r="E19"/>
  <c r="E20"/>
  <c r="E21"/>
  <c r="E22"/>
  <c r="E23"/>
  <c r="E24"/>
  <c r="E25"/>
  <c r="E26"/>
  <c r="E27"/>
  <c r="E18"/>
  <c r="Q66" i="4" l="1"/>
  <c r="J14" i="5"/>
  <c r="E28"/>
  <c r="O28"/>
  <c r="Q69"/>
  <c r="Q35"/>
  <c r="Q46"/>
  <c r="Q66"/>
  <c r="E14"/>
  <c r="O14"/>
  <c r="O30" s="1"/>
  <c r="O86" s="1"/>
  <c r="J87" i="13"/>
  <c r="J88" s="1"/>
  <c r="J89" s="1"/>
  <c r="J82" i="1" s="1"/>
  <c r="Q28" i="13"/>
  <c r="E30"/>
  <c r="Q14"/>
  <c r="O87"/>
  <c r="O88" s="1"/>
  <c r="O89" s="1"/>
  <c r="O82" i="1" s="1"/>
  <c r="J30" i="12"/>
  <c r="J86" s="1"/>
  <c r="Q28"/>
  <c r="E30"/>
  <c r="Q14"/>
  <c r="O87"/>
  <c r="O88" s="1"/>
  <c r="O89" s="1"/>
  <c r="O81" i="1" s="1"/>
  <c r="J87" i="11"/>
  <c r="J88" s="1"/>
  <c r="J89" s="1"/>
  <c r="J80" i="1" s="1"/>
  <c r="Q28" i="11"/>
  <c r="E30"/>
  <c r="Q14"/>
  <c r="O89"/>
  <c r="O80" i="1" s="1"/>
  <c r="O87" i="11"/>
  <c r="O88" s="1"/>
  <c r="J87" i="10"/>
  <c r="J88" s="1"/>
  <c r="J89" s="1"/>
  <c r="J79" i="1" s="1"/>
  <c r="Q28" i="10"/>
  <c r="E30"/>
  <c r="Q14"/>
  <c r="O87"/>
  <c r="O88" s="1"/>
  <c r="O89" s="1"/>
  <c r="O79" i="1" s="1"/>
  <c r="J30" i="9"/>
  <c r="J86" s="1"/>
  <c r="Q28"/>
  <c r="E30"/>
  <c r="Q14"/>
  <c r="O87"/>
  <c r="O88" s="1"/>
  <c r="O89" s="1"/>
  <c r="O78" i="1" s="1"/>
  <c r="J30" i="8"/>
  <c r="J86" s="1"/>
  <c r="Q28"/>
  <c r="E30"/>
  <c r="Q14"/>
  <c r="O87"/>
  <c r="O88" s="1"/>
  <c r="O89" s="1"/>
  <c r="O77" i="1" s="1"/>
  <c r="J30" i="7"/>
  <c r="J86" s="1"/>
  <c r="Q28"/>
  <c r="E30"/>
  <c r="Q14"/>
  <c r="O87"/>
  <c r="O88" s="1"/>
  <c r="O89" s="1"/>
  <c r="O76" i="1" s="1"/>
  <c r="J30" i="6"/>
  <c r="J86" s="1"/>
  <c r="Q28"/>
  <c r="E30"/>
  <c r="Q14"/>
  <c r="O87"/>
  <c r="O88" s="1"/>
  <c r="O89" s="1"/>
  <c r="O75" i="1" s="1"/>
  <c r="J30" i="5"/>
  <c r="J86" s="1"/>
  <c r="Q28"/>
  <c r="E30"/>
  <c r="Q14"/>
  <c r="O87"/>
  <c r="O88" s="1"/>
  <c r="O89" s="1"/>
  <c r="O74" i="1" s="1"/>
  <c r="E30" i="4"/>
  <c r="Q14"/>
  <c r="J30"/>
  <c r="J86" s="1"/>
  <c r="Q28"/>
  <c r="O87"/>
  <c r="O88" s="1"/>
  <c r="O89" s="1"/>
  <c r="E14" i="1"/>
  <c r="Q53"/>
  <c r="E28"/>
  <c r="J28"/>
  <c r="J14"/>
  <c r="O14"/>
  <c r="O28"/>
  <c r="O73" l="1"/>
  <c r="E86" i="13"/>
  <c r="Q30"/>
  <c r="E86" i="12"/>
  <c r="Q30"/>
  <c r="J89"/>
  <c r="J81" i="1" s="1"/>
  <c r="J87" i="12"/>
  <c r="J88" s="1"/>
  <c r="E86" i="11"/>
  <c r="Q30"/>
  <c r="E86" i="10"/>
  <c r="Q30"/>
  <c r="E86" i="9"/>
  <c r="Q30"/>
  <c r="J87"/>
  <c r="J88" s="1"/>
  <c r="J89" s="1"/>
  <c r="J78" i="1" s="1"/>
  <c r="E86" i="8"/>
  <c r="Q30"/>
  <c r="J87"/>
  <c r="J88" s="1"/>
  <c r="J89" s="1"/>
  <c r="J77" i="1" s="1"/>
  <c r="E86" i="7"/>
  <c r="Q30"/>
  <c r="J87"/>
  <c r="J88" s="1"/>
  <c r="J89" s="1"/>
  <c r="J76" i="1" s="1"/>
  <c r="E86" i="6"/>
  <c r="Q30"/>
  <c r="J87"/>
  <c r="J88" s="1"/>
  <c r="J89" s="1"/>
  <c r="J75" i="1" s="1"/>
  <c r="E86" i="5"/>
  <c r="Q30"/>
  <c r="J87"/>
  <c r="J88" s="1"/>
  <c r="J89" s="1"/>
  <c r="J74" i="1" s="1"/>
  <c r="J87" i="4"/>
  <c r="J88" s="1"/>
  <c r="J89" s="1"/>
  <c r="E86"/>
  <c r="Q30"/>
  <c r="Q28" i="1"/>
  <c r="E30"/>
  <c r="Q14"/>
  <c r="J30"/>
  <c r="O30"/>
  <c r="O83" l="1"/>
  <c r="J73"/>
  <c r="E87" i="13"/>
  <c r="Q86"/>
  <c r="E87" i="12"/>
  <c r="Q86"/>
  <c r="E87" i="11"/>
  <c r="Q86"/>
  <c r="E87" i="10"/>
  <c r="Q86"/>
  <c r="E87" i="9"/>
  <c r="Q86"/>
  <c r="E87" i="8"/>
  <c r="Q86"/>
  <c r="E87" i="7"/>
  <c r="Q86"/>
  <c r="E87" i="6"/>
  <c r="Q86"/>
  <c r="E87" i="5"/>
  <c r="Q86"/>
  <c r="E87" i="4"/>
  <c r="Q86"/>
  <c r="O86" i="1"/>
  <c r="Q30"/>
  <c r="J83" l="1"/>
  <c r="J86" s="1"/>
  <c r="E88" i="13"/>
  <c r="Q87"/>
  <c r="E88" i="12"/>
  <c r="Q87"/>
  <c r="E88" i="11"/>
  <c r="Q87"/>
  <c r="E88" i="10"/>
  <c r="Q87"/>
  <c r="E88" i="9"/>
  <c r="Q87"/>
  <c r="E88" i="8"/>
  <c r="Q87"/>
  <c r="E88" i="7"/>
  <c r="Q87"/>
  <c r="E88" i="6"/>
  <c r="Q87"/>
  <c r="E88" i="5"/>
  <c r="Q87"/>
  <c r="E88" i="4"/>
  <c r="Q87"/>
  <c r="Q88" i="13" l="1"/>
  <c r="E89"/>
  <c r="Q88" i="12"/>
  <c r="E89"/>
  <c r="Q88" i="11"/>
  <c r="E89"/>
  <c r="Q88" i="10"/>
  <c r="E89"/>
  <c r="Q88" i="9"/>
  <c r="E89"/>
  <c r="Q88" i="8"/>
  <c r="E89"/>
  <c r="Q88" i="7"/>
  <c r="E89"/>
  <c r="Q88" i="6"/>
  <c r="E89"/>
  <c r="Q88" i="5"/>
  <c r="E89"/>
  <c r="Q88" i="4"/>
  <c r="E89"/>
  <c r="E73" i="1" s="1"/>
  <c r="Q89" i="13" l="1"/>
  <c r="E82" i="1"/>
  <c r="Q89" i="12"/>
  <c r="E81" i="1"/>
  <c r="Q89" i="11"/>
  <c r="E80" i="1"/>
  <c r="Q89" i="10"/>
  <c r="E79" i="1"/>
  <c r="Q89" i="9"/>
  <c r="E78" i="1"/>
  <c r="Q89" i="8"/>
  <c r="E77" i="1"/>
  <c r="Q89" i="7"/>
  <c r="E76" i="1"/>
  <c r="Q89" i="6"/>
  <c r="E75" i="1"/>
  <c r="M73"/>
  <c r="N73" s="1"/>
  <c r="H73"/>
  <c r="I73" s="1"/>
  <c r="C73"/>
  <c r="D73" s="1"/>
  <c r="Q73"/>
  <c r="Q89" i="5"/>
  <c r="E74" i="1"/>
  <c r="M74" s="1"/>
  <c r="Q89" i="4"/>
  <c r="M82" i="1" l="1"/>
  <c r="N82" s="1"/>
  <c r="H82"/>
  <c r="I82" s="1"/>
  <c r="Q82"/>
  <c r="C82"/>
  <c r="D82" s="1"/>
  <c r="M81"/>
  <c r="N81" s="1"/>
  <c r="C81"/>
  <c r="D81" s="1"/>
  <c r="Q81"/>
  <c r="H81"/>
  <c r="I81" s="1"/>
  <c r="M80"/>
  <c r="N80" s="1"/>
  <c r="H80"/>
  <c r="I80" s="1"/>
  <c r="Q80"/>
  <c r="C80"/>
  <c r="D80" s="1"/>
  <c r="M79"/>
  <c r="N79" s="1"/>
  <c r="C79"/>
  <c r="D79" s="1"/>
  <c r="Q79"/>
  <c r="H79"/>
  <c r="I79" s="1"/>
  <c r="M78"/>
  <c r="N78" s="1"/>
  <c r="H78"/>
  <c r="I78" s="1"/>
  <c r="Q78"/>
  <c r="C78"/>
  <c r="D78" s="1"/>
  <c r="M77"/>
  <c r="N77" s="1"/>
  <c r="C77"/>
  <c r="D77" s="1"/>
  <c r="Q77"/>
  <c r="H77"/>
  <c r="I77" s="1"/>
  <c r="M76"/>
  <c r="N76" s="1"/>
  <c r="H76"/>
  <c r="I76" s="1"/>
  <c r="Q76"/>
  <c r="C76"/>
  <c r="D76" s="1"/>
  <c r="M75"/>
  <c r="N75" s="1"/>
  <c r="C75"/>
  <c r="D75" s="1"/>
  <c r="Q75"/>
  <c r="H75"/>
  <c r="I75" s="1"/>
  <c r="Q74"/>
  <c r="H74"/>
  <c r="I74" s="1"/>
  <c r="I83" s="1"/>
  <c r="C74"/>
  <c r="D74" s="1"/>
  <c r="D83" s="1"/>
  <c r="E83"/>
  <c r="E86" s="1"/>
  <c r="C83" l="1"/>
  <c r="M83"/>
  <c r="O87" s="1"/>
  <c r="O88" s="1"/>
  <c r="O89" s="1"/>
  <c r="N74"/>
  <c r="N83" s="1"/>
  <c r="Q83"/>
  <c r="E87"/>
  <c r="Q86"/>
  <c r="E88" l="1"/>
  <c r="E89" l="1"/>
  <c r="H83"/>
  <c r="J87" s="1"/>
  <c r="Q87" l="1"/>
  <c r="J88"/>
  <c r="Q88" l="1"/>
  <c r="J89"/>
  <c r="Q89" s="1"/>
</calcChain>
</file>

<file path=xl/sharedStrings.xml><?xml version="1.0" encoding="utf-8"?>
<sst xmlns="http://schemas.openxmlformats.org/spreadsheetml/2006/main" count="1243" uniqueCount="70">
  <si>
    <t>Senior Personnel</t>
  </si>
  <si>
    <t>Name and title</t>
  </si>
  <si>
    <t>1.</t>
  </si>
  <si>
    <t>2.</t>
  </si>
  <si>
    <t>3.</t>
  </si>
  <si>
    <t>4.</t>
  </si>
  <si>
    <t>5.</t>
  </si>
  <si>
    <t>Cal mos</t>
  </si>
  <si>
    <t>Support Personnel</t>
  </si>
  <si>
    <t>Title/position/role</t>
  </si>
  <si>
    <t>6.</t>
  </si>
  <si>
    <t>7.</t>
  </si>
  <si>
    <t>8.</t>
  </si>
  <si>
    <t>9.</t>
  </si>
  <si>
    <t>10.</t>
  </si>
  <si>
    <t>Salary $</t>
  </si>
  <si>
    <t>Benefits $</t>
  </si>
  <si>
    <t>Total $</t>
  </si>
  <si>
    <t>Total Senior Personnel</t>
  </si>
  <si>
    <t>Total Support Personnel</t>
  </si>
  <si>
    <t>PERSONNEL</t>
  </si>
  <si>
    <t>TOTAL PERSONNEL</t>
  </si>
  <si>
    <t>TRAVEL</t>
  </si>
  <si>
    <t>Domestic Travel</t>
  </si>
  <si>
    <t>Foreign Travel</t>
  </si>
  <si>
    <t>Total Travel</t>
  </si>
  <si>
    <t>MATERIALS AND SUPPLIES</t>
  </si>
  <si>
    <t>Total Materials and Supplies</t>
  </si>
  <si>
    <t>OTHER</t>
  </si>
  <si>
    <t>Total Other</t>
  </si>
  <si>
    <t>SUBAWARDS</t>
  </si>
  <si>
    <t>Institution name</t>
  </si>
  <si>
    <t>Total</t>
  </si>
  <si>
    <t>&lt; $25,000</t>
  </si>
  <si>
    <t>&gt; $25,000</t>
  </si>
  <si>
    <t>Total Subawards</t>
  </si>
  <si>
    <t>TOTAL DIRECT COSTS</t>
  </si>
  <si>
    <t>EQUIPMENT</t>
  </si>
  <si>
    <t>Total Equipment</t>
  </si>
  <si>
    <t>Indirect Cost Base</t>
  </si>
  <si>
    <t>GRADUATE STUDENT FEES</t>
  </si>
  <si>
    <t>Total Graduate Student Fees</t>
  </si>
  <si>
    <t>Travel</t>
  </si>
  <si>
    <t>Total Participant Support</t>
  </si>
  <si>
    <t>Indirect Costs</t>
  </si>
  <si>
    <t>TOTAL COSTS</t>
  </si>
  <si>
    <t>YEAR ONE</t>
  </si>
  <si>
    <t>YEAR TWO</t>
  </si>
  <si>
    <t>YEAR THREE</t>
  </si>
  <si>
    <t>CUMULATIVE</t>
  </si>
  <si>
    <t>Number</t>
  </si>
  <si>
    <t>Horticulture CRSP Budget Worksheet</t>
  </si>
  <si>
    <t>PARTICIPANT TRAINING</t>
  </si>
  <si>
    <t>Instruction</t>
  </si>
  <si>
    <t>Participant</t>
  </si>
  <si>
    <t>INSTITUTION: (enter the name of the main institution here)</t>
  </si>
  <si>
    <t>INSTITUTION: (enter the name of the subaward institution here)</t>
  </si>
  <si>
    <t>ONLY ENTER DATA IN THE BLUE-SHADED CELLS</t>
  </si>
  <si>
    <t>Subaward 1</t>
  </si>
  <si>
    <t>Subaward 2</t>
  </si>
  <si>
    <t>Subaward 3</t>
  </si>
  <si>
    <t>Subaward 4</t>
  </si>
  <si>
    <t>Subaward 5</t>
  </si>
  <si>
    <t>Subaward 6</t>
  </si>
  <si>
    <t>Subaward 7</t>
  </si>
  <si>
    <t>Subaward 8</t>
  </si>
  <si>
    <t>Subaward 9</t>
  </si>
  <si>
    <t>Subaward 10</t>
  </si>
  <si>
    <t>(base)</t>
  </si>
  <si>
    <t>&gt;$25,000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</si>
</sst>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64" formatCode="0.0"/>
    <numFmt numFmtId="165" formatCode="0.0%"/>
    <numFmt numFmtId="166" formatCode="0.00_);\(0.00\)"/>
    <numFmt numFmtId="167" formatCode="0.00_);[Red]\(0.00\)"/>
  </numFmts>
  <fonts count="15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 val="singleAccounting"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0" tint="-0.34998626667073579"/>
      <name val="Arial"/>
      <family val="2"/>
    </font>
    <font>
      <b/>
      <i/>
      <sz val="8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2" fillId="0" borderId="0" xfId="0" applyNumberFormat="1" applyFont="1"/>
    <xf numFmtId="42" fontId="2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center"/>
    </xf>
    <xf numFmtId="164" fontId="2" fillId="2" borderId="1" xfId="0" applyNumberFormat="1" applyFont="1" applyFill="1" applyBorder="1"/>
    <xf numFmtId="42" fontId="2" fillId="2" borderId="1" xfId="0" applyNumberFormat="1" applyFont="1" applyFill="1" applyBorder="1"/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5" fillId="0" borderId="0" xfId="0" applyNumberFormat="1" applyFont="1"/>
    <xf numFmtId="49" fontId="1" fillId="0" borderId="0" xfId="0" applyNumberFormat="1" applyFont="1"/>
    <xf numFmtId="42" fontId="1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wrapText="1"/>
    </xf>
    <xf numFmtId="42" fontId="1" fillId="0" borderId="0" xfId="0" applyNumberFormat="1" applyFont="1" applyFill="1" applyBorder="1"/>
    <xf numFmtId="49" fontId="1" fillId="0" borderId="0" xfId="0" applyNumberFormat="1" applyFont="1" applyAlignment="1">
      <alignment wrapText="1"/>
    </xf>
    <xf numFmtId="42" fontId="1" fillId="2" borderId="1" xfId="0" applyNumberFormat="1" applyFont="1" applyFill="1" applyBorder="1"/>
    <xf numFmtId="42" fontId="1" fillId="0" borderId="0" xfId="0" applyNumberFormat="1" applyFont="1" applyAlignment="1">
      <alignment horizontal="center"/>
    </xf>
    <xf numFmtId="165" fontId="2" fillId="2" borderId="1" xfId="0" applyNumberFormat="1" applyFont="1" applyFill="1" applyBorder="1"/>
    <xf numFmtId="42" fontId="1" fillId="3" borderId="0" xfId="0" applyNumberFormat="1" applyFont="1" applyFill="1" applyAlignment="1">
      <alignment horizontal="center"/>
    </xf>
    <xf numFmtId="42" fontId="1" fillId="3" borderId="1" xfId="0" applyNumberFormat="1" applyFont="1" applyFill="1" applyBorder="1"/>
    <xf numFmtId="42" fontId="1" fillId="3" borderId="2" xfId="0" applyNumberFormat="1" applyFont="1" applyFill="1" applyBorder="1"/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/>
    <xf numFmtId="42" fontId="1" fillId="3" borderId="0" xfId="0" applyNumberFormat="1" applyFont="1" applyFill="1" applyAlignment="1">
      <alignment horizontal="center"/>
    </xf>
    <xf numFmtId="49" fontId="2" fillId="2" borderId="3" xfId="0" applyNumberFormat="1" applyFont="1" applyFill="1" applyBorder="1" applyAlignment="1">
      <alignment horizontal="left" shrinkToFit="1"/>
    </xf>
    <xf numFmtId="49" fontId="2" fillId="2" borderId="3" xfId="0" applyNumberFormat="1" applyFont="1" applyFill="1" applyBorder="1" applyAlignment="1">
      <alignment shrinkToFit="1"/>
    </xf>
    <xf numFmtId="49" fontId="6" fillId="2" borderId="3" xfId="0" applyNumberFormat="1" applyFont="1" applyFill="1" applyBorder="1" applyAlignment="1">
      <alignment shrinkToFit="1"/>
    </xf>
    <xf numFmtId="49" fontId="2" fillId="0" borderId="3" xfId="0" applyNumberFormat="1" applyFont="1" applyBorder="1" applyAlignment="1">
      <alignment shrinkToFit="1"/>
    </xf>
    <xf numFmtId="42" fontId="1" fillId="0" borderId="1" xfId="0" applyNumberFormat="1" applyFont="1" applyBorder="1"/>
    <xf numFmtId="42" fontId="1" fillId="3" borderId="5" xfId="0" applyNumberFormat="1" applyFont="1" applyFill="1" applyBorder="1"/>
    <xf numFmtId="42" fontId="6" fillId="0" borderId="3" xfId="0" applyNumberFormat="1" applyFont="1" applyBorder="1"/>
    <xf numFmtId="42" fontId="11" fillId="0" borderId="0" xfId="0" applyNumberFormat="1" applyFont="1" applyFill="1" applyBorder="1"/>
    <xf numFmtId="42" fontId="11" fillId="0" borderId="3" xfId="0" applyNumberFormat="1" applyFont="1" applyBorder="1"/>
    <xf numFmtId="42" fontId="11" fillId="0" borderId="3" xfId="0" applyNumberFormat="1" applyFont="1" applyFill="1" applyBorder="1"/>
    <xf numFmtId="42" fontId="12" fillId="0" borderId="0" xfId="0" applyNumberFormat="1" applyFont="1" applyAlignment="1">
      <alignment horizontal="center"/>
    </xf>
    <xf numFmtId="42" fontId="12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/>
    <xf numFmtId="166" fontId="2" fillId="0" borderId="0" xfId="0" applyNumberFormat="1" applyFont="1"/>
    <xf numFmtId="166" fontId="3" fillId="0" borderId="0" xfId="0" applyNumberFormat="1" applyFont="1" applyAlignment="1">
      <alignment horizontal="center"/>
    </xf>
    <xf numFmtId="166" fontId="2" fillId="2" borderId="4" xfId="0" applyNumberFormat="1" applyFont="1" applyFill="1" applyBorder="1"/>
    <xf numFmtId="166" fontId="2" fillId="2" borderId="1" xfId="0" applyNumberFormat="1" applyFont="1" applyFill="1" applyBorder="1"/>
    <xf numFmtId="166" fontId="1" fillId="0" borderId="0" xfId="0" applyNumberFormat="1" applyFont="1"/>
    <xf numFmtId="10" fontId="2" fillId="2" borderId="1" xfId="0" applyNumberFormat="1" applyFont="1" applyFill="1" applyBorder="1"/>
    <xf numFmtId="166" fontId="2" fillId="0" borderId="0" xfId="0" applyNumberFormat="1" applyFont="1" applyFill="1" applyBorder="1"/>
    <xf numFmtId="166" fontId="14" fillId="0" borderId="0" xfId="0" applyNumberFormat="1" applyFont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167" fontId="2" fillId="0" borderId="0" xfId="0" applyNumberFormat="1" applyFont="1"/>
    <xf numFmtId="167" fontId="3" fillId="0" borderId="0" xfId="0" applyNumberFormat="1" applyFont="1" applyAlignment="1">
      <alignment horizontal="center"/>
    </xf>
    <xf numFmtId="167" fontId="2" fillId="2" borderId="4" xfId="0" applyNumberFormat="1" applyFont="1" applyFill="1" applyBorder="1"/>
    <xf numFmtId="167" fontId="2" fillId="2" borderId="1" xfId="0" applyNumberFormat="1" applyFont="1" applyFill="1" applyBorder="1"/>
    <xf numFmtId="167" fontId="1" fillId="0" borderId="0" xfId="0" applyNumberFormat="1" applyFont="1"/>
    <xf numFmtId="167" fontId="2" fillId="0" borderId="0" xfId="0" applyNumberFormat="1" applyFont="1" applyFill="1" applyBorder="1"/>
    <xf numFmtId="4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99FF99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tabSelected="1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26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" si="7">SUM(H18:H27)</f>
        <v>0</v>
      </c>
      <c r="I28" s="2">
        <f t="shared" ref="I28" si="8">SUM(I18:I27)</f>
        <v>0</v>
      </c>
      <c r="J28" s="2">
        <f>SUM(H28:I28)</f>
        <v>0</v>
      </c>
      <c r="L28" s="1">
        <f>SUM(L18:L27)</f>
        <v>0</v>
      </c>
      <c r="M28" s="2">
        <f t="shared" ref="M28" si="9">SUM(M18:M27)</f>
        <v>0</v>
      </c>
      <c r="N28" s="2">
        <f t="shared" ref="N28" si="10">SUM(N18:N27)</f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53" t="s">
        <v>50</v>
      </c>
      <c r="E48" s="21"/>
      <c r="J48" s="21"/>
      <c r="O48" s="21"/>
    </row>
    <row r="49" spans="1:17" ht="12" customHeight="1" thickBot="1">
      <c r="A49" s="22"/>
      <c r="B49" s="54"/>
      <c r="E49" s="21"/>
      <c r="J49" s="21"/>
      <c r="O49" s="21"/>
    </row>
    <row r="50" spans="1:17" ht="12" customHeight="1" thickBot="1">
      <c r="A50" s="22" t="s">
        <v>53</v>
      </c>
      <c r="B50" s="52"/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SUM(B50:B52)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>
      <c r="A72" s="5" t="s">
        <v>31</v>
      </c>
      <c r="B72" s="50"/>
      <c r="C72" s="43" t="s">
        <v>68</v>
      </c>
      <c r="D72" s="43" t="s">
        <v>69</v>
      </c>
      <c r="E72" s="24" t="s">
        <v>32</v>
      </c>
      <c r="H72" s="44" t="s">
        <v>68</v>
      </c>
      <c r="I72" s="44" t="s">
        <v>69</v>
      </c>
      <c r="J72" s="24" t="s">
        <v>32</v>
      </c>
      <c r="M72" s="44" t="s">
        <v>68</v>
      </c>
      <c r="N72" s="44" t="s">
        <v>69</v>
      </c>
      <c r="O72" s="24" t="s">
        <v>32</v>
      </c>
    </row>
    <row r="73" spans="1:17" ht="12" customHeight="1">
      <c r="A73" s="36" t="s">
        <v>58</v>
      </c>
      <c r="C73" s="40">
        <f>IF(E73&lt;=25000, E73, 25000)</f>
        <v>0</v>
      </c>
      <c r="D73" s="45">
        <f>E73-C73</f>
        <v>0</v>
      </c>
      <c r="E73" s="2">
        <f>SUM('Subaward 1'!E89)</f>
        <v>0</v>
      </c>
      <c r="H73" s="40">
        <f>IF(E73&lt;25000,IF((E73+J73)&lt;=25000,J73,(25000-E73)))</f>
        <v>0</v>
      </c>
      <c r="I73" s="45">
        <f>J73-H73</f>
        <v>0</v>
      </c>
      <c r="J73" s="2">
        <f>SUM('Subaward 1'!J89)</f>
        <v>0</v>
      </c>
      <c r="M73" s="40">
        <f>IF(E73+J73&lt;25000,IF((E73+J73+O73)&lt;=25000,O73,(25000-E73-J73)))</f>
        <v>0</v>
      </c>
      <c r="N73" s="45">
        <f>O73-M73</f>
        <v>0</v>
      </c>
      <c r="O73" s="2">
        <f>SUM('Subaward 1'!O89)</f>
        <v>0</v>
      </c>
      <c r="Q73" s="39">
        <f>SUM(E73,J73,O73)</f>
        <v>0</v>
      </c>
    </row>
    <row r="74" spans="1:17" ht="12" customHeight="1">
      <c r="A74" s="36" t="s">
        <v>59</v>
      </c>
      <c r="C74" s="40">
        <f t="shared" ref="C74:C82" si="11">IF(E74&lt;=25000, E74, 25000)</f>
        <v>0</v>
      </c>
      <c r="D74" s="45">
        <f t="shared" ref="D74:D82" si="12">E74-C74</f>
        <v>0</v>
      </c>
      <c r="E74" s="2">
        <f>SUM('Subaward 2'!E89)</f>
        <v>0</v>
      </c>
      <c r="H74" s="40">
        <f t="shared" ref="H74:H82" si="13">IF(E74&lt;25000,IF((E74+J74)&lt;=25000,J74,(25000-E74)))</f>
        <v>0</v>
      </c>
      <c r="I74" s="45">
        <f t="shared" ref="I74:I82" si="14">J74-H74</f>
        <v>0</v>
      </c>
      <c r="J74" s="2">
        <f>SUM('Subaward 2'!J89)</f>
        <v>0</v>
      </c>
      <c r="M74" s="40">
        <f t="shared" ref="M74:M82" si="15">IF(E74+J74&lt;25000,IF((E74+J74+O74)&lt;=25000,O74,(25000-E74-J74)))</f>
        <v>0</v>
      </c>
      <c r="N74" s="45">
        <f t="shared" ref="N74:N82" si="16">O74-M74</f>
        <v>0</v>
      </c>
      <c r="O74" s="2">
        <f>SUM('Subaward 2'!O89)</f>
        <v>0</v>
      </c>
      <c r="Q74" s="39">
        <f t="shared" ref="Q74:Q82" si="17">SUM(E74,J74,O74)</f>
        <v>0</v>
      </c>
    </row>
    <row r="75" spans="1:17" ht="12" customHeight="1">
      <c r="A75" s="36" t="s">
        <v>60</v>
      </c>
      <c r="C75" s="40">
        <f t="shared" si="11"/>
        <v>0</v>
      </c>
      <c r="D75" s="45">
        <f t="shared" si="12"/>
        <v>0</v>
      </c>
      <c r="E75" s="2">
        <f>SUM('Subaward 3'!E89)</f>
        <v>0</v>
      </c>
      <c r="H75" s="40">
        <f t="shared" si="13"/>
        <v>0</v>
      </c>
      <c r="I75" s="45">
        <f t="shared" si="14"/>
        <v>0</v>
      </c>
      <c r="J75" s="2">
        <f>SUM('Subaward 3'!J89)</f>
        <v>0</v>
      </c>
      <c r="M75" s="40">
        <f t="shared" si="15"/>
        <v>0</v>
      </c>
      <c r="N75" s="45">
        <f t="shared" si="16"/>
        <v>0</v>
      </c>
      <c r="O75" s="2">
        <f>SUM('Subaward 3'!O89)</f>
        <v>0</v>
      </c>
      <c r="Q75" s="39">
        <f t="shared" si="17"/>
        <v>0</v>
      </c>
    </row>
    <row r="76" spans="1:17" ht="12" customHeight="1">
      <c r="A76" s="36" t="s">
        <v>61</v>
      </c>
      <c r="C76" s="40">
        <f t="shared" si="11"/>
        <v>0</v>
      </c>
      <c r="D76" s="45">
        <f t="shared" si="12"/>
        <v>0</v>
      </c>
      <c r="E76" s="2">
        <f>SUM('Subaward 4'!E89)</f>
        <v>0</v>
      </c>
      <c r="H76" s="40">
        <f t="shared" si="13"/>
        <v>0</v>
      </c>
      <c r="I76" s="45">
        <f t="shared" si="14"/>
        <v>0</v>
      </c>
      <c r="J76" s="2">
        <f>SUM('Subaward 4'!J89)</f>
        <v>0</v>
      </c>
      <c r="M76" s="40">
        <f t="shared" si="15"/>
        <v>0</v>
      </c>
      <c r="N76" s="45">
        <f t="shared" si="16"/>
        <v>0</v>
      </c>
      <c r="O76" s="2">
        <f>SUM('Subaward 4'!O89)</f>
        <v>0</v>
      </c>
      <c r="Q76" s="39">
        <f t="shared" si="17"/>
        <v>0</v>
      </c>
    </row>
    <row r="77" spans="1:17" ht="12" customHeight="1">
      <c r="A77" s="36" t="s">
        <v>62</v>
      </c>
      <c r="C77" s="40">
        <f t="shared" si="11"/>
        <v>0</v>
      </c>
      <c r="D77" s="45">
        <f t="shared" si="12"/>
        <v>0</v>
      </c>
      <c r="E77" s="2">
        <f>SUM('Subaward 5'!E89)</f>
        <v>0</v>
      </c>
      <c r="H77" s="40">
        <f t="shared" si="13"/>
        <v>0</v>
      </c>
      <c r="I77" s="45">
        <f t="shared" si="14"/>
        <v>0</v>
      </c>
      <c r="J77" s="2">
        <f>SUM('Subaward 5'!J89)</f>
        <v>0</v>
      </c>
      <c r="M77" s="40">
        <f t="shared" si="15"/>
        <v>0</v>
      </c>
      <c r="N77" s="45">
        <f t="shared" si="16"/>
        <v>0</v>
      </c>
      <c r="O77" s="2">
        <f>SUM('Subaward 5'!O89)</f>
        <v>0</v>
      </c>
      <c r="Q77" s="39">
        <f t="shared" si="17"/>
        <v>0</v>
      </c>
    </row>
    <row r="78" spans="1:17" ht="12" customHeight="1">
      <c r="A78" s="36" t="s">
        <v>63</v>
      </c>
      <c r="C78" s="40">
        <f t="shared" si="11"/>
        <v>0</v>
      </c>
      <c r="D78" s="45">
        <f t="shared" si="12"/>
        <v>0</v>
      </c>
      <c r="E78" s="2">
        <f>SUM('Subaward 6'!E89)</f>
        <v>0</v>
      </c>
      <c r="H78" s="40">
        <f t="shared" si="13"/>
        <v>0</v>
      </c>
      <c r="I78" s="45">
        <f t="shared" si="14"/>
        <v>0</v>
      </c>
      <c r="J78" s="2">
        <f>SUM('Subaward 6'!J89)</f>
        <v>0</v>
      </c>
      <c r="M78" s="40">
        <f t="shared" si="15"/>
        <v>0</v>
      </c>
      <c r="N78" s="45">
        <f t="shared" si="16"/>
        <v>0</v>
      </c>
      <c r="O78" s="2">
        <f>SUM('Subaward 6'!O89)</f>
        <v>0</v>
      </c>
      <c r="Q78" s="39">
        <f t="shared" si="17"/>
        <v>0</v>
      </c>
    </row>
    <row r="79" spans="1:17" ht="12" customHeight="1">
      <c r="A79" s="36" t="s">
        <v>64</v>
      </c>
      <c r="C79" s="40">
        <f t="shared" si="11"/>
        <v>0</v>
      </c>
      <c r="D79" s="45">
        <f t="shared" si="12"/>
        <v>0</v>
      </c>
      <c r="E79" s="2">
        <f>SUM('Subaward 7'!E89)</f>
        <v>0</v>
      </c>
      <c r="H79" s="40">
        <f t="shared" si="13"/>
        <v>0</v>
      </c>
      <c r="I79" s="45">
        <f t="shared" si="14"/>
        <v>0</v>
      </c>
      <c r="J79" s="2">
        <f>SUM('Subaward 7'!J89)</f>
        <v>0</v>
      </c>
      <c r="M79" s="40">
        <f t="shared" si="15"/>
        <v>0</v>
      </c>
      <c r="N79" s="45">
        <f t="shared" si="16"/>
        <v>0</v>
      </c>
      <c r="O79" s="2">
        <f>SUM('Subaward 7'!O89)</f>
        <v>0</v>
      </c>
      <c r="Q79" s="39">
        <f t="shared" si="17"/>
        <v>0</v>
      </c>
    </row>
    <row r="80" spans="1:17" ht="12" customHeight="1">
      <c r="A80" s="36" t="s">
        <v>65</v>
      </c>
      <c r="C80" s="40">
        <f t="shared" si="11"/>
        <v>0</v>
      </c>
      <c r="D80" s="45">
        <f t="shared" si="12"/>
        <v>0</v>
      </c>
      <c r="E80" s="2">
        <f>SUM('Subaward 8'!E89)</f>
        <v>0</v>
      </c>
      <c r="H80" s="40">
        <f t="shared" si="13"/>
        <v>0</v>
      </c>
      <c r="I80" s="45">
        <f t="shared" si="14"/>
        <v>0</v>
      </c>
      <c r="J80" s="2">
        <f>SUM('Subaward 8'!J89)</f>
        <v>0</v>
      </c>
      <c r="M80" s="40">
        <f t="shared" si="15"/>
        <v>0</v>
      </c>
      <c r="N80" s="45">
        <f t="shared" si="16"/>
        <v>0</v>
      </c>
      <c r="O80" s="2">
        <f>SUM('Subaward 8'!O89)</f>
        <v>0</v>
      </c>
      <c r="Q80" s="39">
        <f t="shared" si="17"/>
        <v>0</v>
      </c>
    </row>
    <row r="81" spans="1:17" ht="12" customHeight="1">
      <c r="A81" s="36" t="s">
        <v>66</v>
      </c>
      <c r="C81" s="40">
        <f t="shared" si="11"/>
        <v>0</v>
      </c>
      <c r="D81" s="45">
        <f t="shared" si="12"/>
        <v>0</v>
      </c>
      <c r="E81" s="2">
        <f>SUM('Subaward 9'!E89)</f>
        <v>0</v>
      </c>
      <c r="H81" s="40">
        <f t="shared" si="13"/>
        <v>0</v>
      </c>
      <c r="I81" s="45">
        <f t="shared" si="14"/>
        <v>0</v>
      </c>
      <c r="J81" s="2">
        <f>SUM('Subaward 9'!J89)</f>
        <v>0</v>
      </c>
      <c r="M81" s="40">
        <f t="shared" si="15"/>
        <v>0</v>
      </c>
      <c r="N81" s="45">
        <f t="shared" si="16"/>
        <v>0</v>
      </c>
      <c r="O81" s="2">
        <f>SUM('Subaward 9'!O89)</f>
        <v>0</v>
      </c>
      <c r="Q81" s="39">
        <f t="shared" si="17"/>
        <v>0</v>
      </c>
    </row>
    <row r="82" spans="1:17" ht="12" customHeight="1" thickBot="1">
      <c r="A82" s="36" t="s">
        <v>67</v>
      </c>
      <c r="C82" s="40">
        <f t="shared" si="11"/>
        <v>0</v>
      </c>
      <c r="D82" s="45">
        <f t="shared" si="12"/>
        <v>0</v>
      </c>
      <c r="E82" s="2">
        <f>SUM('Subaward 10'!E89)</f>
        <v>0</v>
      </c>
      <c r="H82" s="40">
        <f t="shared" si="13"/>
        <v>0</v>
      </c>
      <c r="I82" s="45">
        <f t="shared" si="14"/>
        <v>0</v>
      </c>
      <c r="J82" s="2">
        <f>SUM('Subaward 10'!J89)</f>
        <v>0</v>
      </c>
      <c r="M82" s="40">
        <f t="shared" si="15"/>
        <v>0</v>
      </c>
      <c r="N82" s="45">
        <f t="shared" si="16"/>
        <v>0</v>
      </c>
      <c r="O82" s="2">
        <f>SUM('Subaward 10'!O89)</f>
        <v>0</v>
      </c>
      <c r="Q82" s="39">
        <f t="shared" si="17"/>
        <v>0</v>
      </c>
    </row>
    <row r="83" spans="1:17" ht="12" customHeight="1" thickBot="1">
      <c r="A83" s="20" t="s">
        <v>35</v>
      </c>
      <c r="C83" s="41">
        <f>SUM(C73:C82)</f>
        <v>0</v>
      </c>
      <c r="D83" s="41">
        <f>SUM(D73:D82)</f>
        <v>0</v>
      </c>
      <c r="E83" s="37">
        <f>SUM(E73:E82)</f>
        <v>0</v>
      </c>
      <c r="H83" s="42">
        <f>SUM(H73:H82)</f>
        <v>0</v>
      </c>
      <c r="I83" s="42">
        <f>SUM(I73:I82)</f>
        <v>0</v>
      </c>
      <c r="J83" s="37">
        <f>SUM(J73:J82)</f>
        <v>0</v>
      </c>
      <c r="M83" s="42">
        <f>SUM(M73:M82)</f>
        <v>0</v>
      </c>
      <c r="N83" s="42">
        <f>SUM(N73:N82)</f>
        <v>0</v>
      </c>
      <c r="O83" s="37">
        <f>SUM(O73:O82)</f>
        <v>0</v>
      </c>
      <c r="Q83" s="38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E86-E46-E53-E69-E83+C83</f>
        <v>0</v>
      </c>
      <c r="G87" s="1"/>
      <c r="J87" s="2">
        <f>J86-J46-J53-J69-J83+H83</f>
        <v>0</v>
      </c>
      <c r="L87" s="1"/>
      <c r="O87" s="2">
        <f>O86-O46-O53-O69-O83+M83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>
        <v>0.2</v>
      </c>
      <c r="E88" s="2">
        <f>E87*B88</f>
        <v>0</v>
      </c>
      <c r="G88" s="51">
        <v>0.2</v>
      </c>
      <c r="J88" s="2">
        <f>J87*G88</f>
        <v>0</v>
      </c>
      <c r="L88" s="51">
        <v>0.2</v>
      </c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B5:E5"/>
    <mergeCell ref="G5:J5"/>
    <mergeCell ref="L5:O5"/>
    <mergeCell ref="A1:Q1"/>
    <mergeCell ref="A2:Q2"/>
    <mergeCell ref="A3:D3"/>
  </mergeCells>
  <pageMargins left="0.7" right="0.7" top="0.75" bottom="0.75" header="0.3" footer="0.3"/>
  <pageSetup scale="66" orientation="portrait" r:id="rId1"/>
  <headerFooter>
    <oddHeader>&amp;CMAIN BUDGET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55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56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57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57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57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57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57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55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56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57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57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57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57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57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57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57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57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57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57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55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56" t="s">
        <v>50</v>
      </c>
      <c r="E48" s="21"/>
      <c r="J48" s="21"/>
      <c r="O48" s="21"/>
    </row>
    <row r="49" spans="1:17" ht="12" customHeight="1" thickBot="1">
      <c r="A49" s="22"/>
      <c r="B49" s="58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60"/>
      <c r="E51" s="11"/>
      <c r="J51" s="11"/>
      <c r="O51" s="11"/>
    </row>
    <row r="52" spans="1:17" ht="12" customHeight="1" thickBot="1">
      <c r="A52" s="5" t="s">
        <v>42</v>
      </c>
      <c r="B52" s="60"/>
      <c r="E52" s="11"/>
      <c r="J52" s="11"/>
      <c r="O52" s="11"/>
    </row>
    <row r="53" spans="1:17" ht="12" customHeight="1" thickBot="1">
      <c r="A53" s="19" t="s">
        <v>43</v>
      </c>
      <c r="B53" s="55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9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51"/>
      <c r="J88" s="2">
        <f>J87*G88</f>
        <v>0</v>
      </c>
      <c r="L88" s="51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66" orientation="portrait" r:id="rId1"/>
  <headerFooter>
    <oddHeader>&amp;CSUBAWARD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hidden="1" customWidth="1"/>
    <col min="8" max="10" width="9.85546875" style="2" hidden="1" customWidth="1"/>
    <col min="11" max="11" width="2.5703125" style="3" hidden="1" customWidth="1"/>
    <col min="12" max="12" width="7.42578125" style="3" hidden="1" customWidth="1"/>
    <col min="13" max="15" width="9.85546875" style="2" hidden="1" customWidth="1"/>
    <col min="16" max="16" width="2" style="3" hidden="1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 Budget</vt:lpstr>
      <vt:lpstr>Subaward 1</vt:lpstr>
      <vt:lpstr>Subaward 2</vt:lpstr>
      <vt:lpstr>Subaward 3</vt:lpstr>
      <vt:lpstr>Subaward 4</vt:lpstr>
      <vt:lpstr>Subaward 5</vt:lpstr>
      <vt:lpstr>Subaward 6</vt:lpstr>
      <vt:lpstr>Subaward 7</vt:lpstr>
      <vt:lpstr>Subaward 8</vt:lpstr>
      <vt:lpstr>Subaward 9</vt:lpstr>
      <vt:lpstr>Subaward 10</vt:lpstr>
    </vt:vector>
  </TitlesOfParts>
  <Company>UC Davis - Plant Sciences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kawakami</cp:lastModifiedBy>
  <cp:lastPrinted>2010-05-21T20:08:21Z</cp:lastPrinted>
  <dcterms:created xsi:type="dcterms:W3CDTF">2010-05-04T18:37:58Z</dcterms:created>
  <dcterms:modified xsi:type="dcterms:W3CDTF">2010-05-21T20:08:33Z</dcterms:modified>
</cp:coreProperties>
</file>