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3"/>
  <workbookPr/>
  <mc:AlternateContent xmlns:mc="http://schemas.openxmlformats.org/markup-compatibility/2006">
    <mc:Choice Requires="x15">
      <x15ac:absPath xmlns:x15ac="http://schemas.microsoft.com/office/spreadsheetml/2010/11/ac" url="C:\Users\rajarman\Desktop\"/>
    </mc:Choice>
  </mc:AlternateContent>
  <xr:revisionPtr revIDLastSave="0" documentId="13_ncr:1_{CA123C62-5955-44E1-8133-8D01524F3750}" xr6:coauthVersionLast="36" xr6:coauthVersionMax="36" xr10:uidLastSave="{00000000-0000-0000-0000-000000000000}"/>
  <bookViews>
    <workbookView xWindow="0" yWindow="0" windowWidth="23040" windowHeight="9920" xr2:uid="{00000000-000D-0000-FFFF-FFFF00000000}"/>
  </bookViews>
  <sheets>
    <sheet name="Budget Nam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76" i="1" l="1"/>
  <c r="R175" i="1"/>
  <c r="R177" i="1" l="1"/>
  <c r="V94" i="1"/>
  <c r="U94" i="1"/>
  <c r="T94" i="1"/>
  <c r="S94" i="1"/>
  <c r="R94" i="1"/>
  <c r="W93" i="1"/>
  <c r="W92" i="1"/>
  <c r="W91" i="1"/>
  <c r="W90" i="1"/>
  <c r="W89" i="1"/>
  <c r="W88" i="1"/>
  <c r="W94" i="1" l="1"/>
  <c r="S155" i="1" l="1"/>
  <c r="R155" i="1" l="1"/>
  <c r="R154" i="1"/>
  <c r="S154" i="1"/>
  <c r="T154" i="1"/>
  <c r="U154" i="1"/>
  <c r="V154" i="1"/>
  <c r="W143" i="1" l="1"/>
  <c r="W146" i="1" s="1"/>
  <c r="W149" i="1" s="1"/>
  <c r="W152" i="1" s="1"/>
  <c r="W144" i="1"/>
  <c r="W147" i="1" s="1"/>
  <c r="W150" i="1" s="1"/>
  <c r="W153" i="1" s="1"/>
  <c r="W2" i="1" l="1"/>
  <c r="B36" i="1" l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35" i="1"/>
  <c r="W176" i="1" l="1"/>
  <c r="V176" i="1"/>
  <c r="U176" i="1"/>
  <c r="T176" i="1"/>
  <c r="S176" i="1"/>
  <c r="V175" i="1"/>
  <c r="U175" i="1"/>
  <c r="T175" i="1"/>
  <c r="S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R139" i="1"/>
  <c r="V139" i="1"/>
  <c r="U139" i="1"/>
  <c r="T139" i="1"/>
  <c r="S139" i="1"/>
  <c r="W138" i="1"/>
  <c r="W137" i="1"/>
  <c r="W136" i="1"/>
  <c r="W135" i="1"/>
  <c r="W134" i="1"/>
  <c r="W133" i="1"/>
  <c r="W132" i="1"/>
  <c r="W131" i="1"/>
  <c r="W130" i="1"/>
  <c r="W129" i="1"/>
  <c r="V126" i="1"/>
  <c r="U126" i="1"/>
  <c r="T126" i="1"/>
  <c r="S126" i="1"/>
  <c r="R126" i="1"/>
  <c r="W125" i="1"/>
  <c r="W124" i="1"/>
  <c r="W123" i="1"/>
  <c r="W122" i="1"/>
  <c r="V119" i="1"/>
  <c r="U119" i="1"/>
  <c r="T119" i="1"/>
  <c r="S119" i="1"/>
  <c r="R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V85" i="1"/>
  <c r="U85" i="1"/>
  <c r="T85" i="1"/>
  <c r="S85" i="1"/>
  <c r="R85" i="1"/>
  <c r="V84" i="1"/>
  <c r="U84" i="1"/>
  <c r="T84" i="1"/>
  <c r="S84" i="1"/>
  <c r="R84" i="1"/>
  <c r="V83" i="1"/>
  <c r="U83" i="1"/>
  <c r="T83" i="1"/>
  <c r="S83" i="1"/>
  <c r="R83" i="1"/>
  <c r="W82" i="1"/>
  <c r="W81" i="1"/>
  <c r="W80" i="1"/>
  <c r="W79" i="1"/>
  <c r="W78" i="1"/>
  <c r="W77" i="1"/>
  <c r="W76" i="1"/>
  <c r="W75" i="1"/>
  <c r="V72" i="1"/>
  <c r="U72" i="1"/>
  <c r="T72" i="1"/>
  <c r="S72" i="1"/>
  <c r="R72" i="1"/>
  <c r="W71" i="1"/>
  <c r="W70" i="1"/>
  <c r="W69" i="1"/>
  <c r="W68" i="1"/>
  <c r="W67" i="1"/>
  <c r="W66" i="1"/>
  <c r="W65" i="1"/>
  <c r="W64" i="1"/>
  <c r="W63" i="1"/>
  <c r="W62" i="1"/>
  <c r="W74" i="1" s="1"/>
  <c r="W97" i="1" s="1"/>
  <c r="U155" i="1" l="1"/>
  <c r="V155" i="1"/>
  <c r="T155" i="1"/>
  <c r="W139" i="1"/>
  <c r="W142" i="1" s="1"/>
  <c r="W126" i="1"/>
  <c r="W85" i="1"/>
  <c r="V177" i="1"/>
  <c r="T177" i="1"/>
  <c r="U177" i="1"/>
  <c r="S177" i="1"/>
  <c r="W83" i="1"/>
  <c r="W84" i="1"/>
  <c r="W175" i="1"/>
  <c r="W72" i="1"/>
  <c r="W119" i="1"/>
  <c r="W7" i="1"/>
  <c r="W6" i="1"/>
  <c r="R6" i="1"/>
  <c r="R7" i="1" s="1"/>
  <c r="W145" i="1" l="1"/>
  <c r="W148" i="1" s="1"/>
  <c r="W151" i="1" s="1"/>
  <c r="W154" i="1"/>
  <c r="S6" i="1"/>
  <c r="S7" i="1" s="1"/>
  <c r="T6" i="1" s="1"/>
  <c r="T7" i="1" s="1"/>
  <c r="R1" i="1"/>
  <c r="W177" i="1"/>
  <c r="R4" i="1"/>
  <c r="R9" i="1" l="1"/>
  <c r="R36" i="1" s="1"/>
  <c r="R13" i="1"/>
  <c r="R40" i="1" s="1"/>
  <c r="R17" i="1"/>
  <c r="R44" i="1" s="1"/>
  <c r="R21" i="1"/>
  <c r="R48" i="1" s="1"/>
  <c r="R25" i="1"/>
  <c r="R52" i="1" s="1"/>
  <c r="R29" i="1"/>
  <c r="R56" i="1" s="1"/>
  <c r="R10" i="1"/>
  <c r="R37" i="1" s="1"/>
  <c r="R18" i="1"/>
  <c r="R45" i="1" s="1"/>
  <c r="R22" i="1"/>
  <c r="R49" i="1" s="1"/>
  <c r="R26" i="1"/>
  <c r="R53" i="1" s="1"/>
  <c r="R30" i="1"/>
  <c r="R57" i="1" s="1"/>
  <c r="R11" i="1"/>
  <c r="R38" i="1" s="1"/>
  <c r="R15" i="1"/>
  <c r="R42" i="1" s="1"/>
  <c r="R23" i="1"/>
  <c r="R50" i="1" s="1"/>
  <c r="R27" i="1"/>
  <c r="R54" i="1" s="1"/>
  <c r="R16" i="1"/>
  <c r="R43" i="1" s="1"/>
  <c r="R24" i="1"/>
  <c r="R51" i="1" s="1"/>
  <c r="R14" i="1"/>
  <c r="R41" i="1" s="1"/>
  <c r="R19" i="1"/>
  <c r="R46" i="1" s="1"/>
  <c r="R31" i="1"/>
  <c r="R58" i="1" s="1"/>
  <c r="R12" i="1"/>
  <c r="R39" i="1" s="1"/>
  <c r="R20" i="1"/>
  <c r="R47" i="1" s="1"/>
  <c r="R28" i="1"/>
  <c r="R55" i="1" s="1"/>
  <c r="R8" i="1"/>
  <c r="R35" i="1" s="1"/>
  <c r="S2" i="1"/>
  <c r="R59" i="1" l="1"/>
  <c r="R32" i="1"/>
  <c r="S9" i="1"/>
  <c r="S36" i="1" s="1"/>
  <c r="S13" i="1"/>
  <c r="S40" i="1" s="1"/>
  <c r="S17" i="1"/>
  <c r="S44" i="1" s="1"/>
  <c r="S21" i="1"/>
  <c r="S48" i="1" s="1"/>
  <c r="S25" i="1"/>
  <c r="S52" i="1" s="1"/>
  <c r="S29" i="1"/>
  <c r="S56" i="1" s="1"/>
  <c r="S14" i="1"/>
  <c r="S41" i="1" s="1"/>
  <c r="S18" i="1"/>
  <c r="S45" i="1" s="1"/>
  <c r="S22" i="1"/>
  <c r="S49" i="1" s="1"/>
  <c r="S30" i="1"/>
  <c r="S57" i="1" s="1"/>
  <c r="S11" i="1"/>
  <c r="S38" i="1" s="1"/>
  <c r="S19" i="1"/>
  <c r="S46" i="1" s="1"/>
  <c r="S23" i="1"/>
  <c r="S50" i="1" s="1"/>
  <c r="S27" i="1"/>
  <c r="S54" i="1" s="1"/>
  <c r="S12" i="1"/>
  <c r="S39" i="1" s="1"/>
  <c r="S16" i="1"/>
  <c r="S43" i="1" s="1"/>
  <c r="S20" i="1"/>
  <c r="S47" i="1" s="1"/>
  <c r="S28" i="1"/>
  <c r="S55" i="1" s="1"/>
  <c r="S8" i="1"/>
  <c r="S35" i="1" s="1"/>
  <c r="S10" i="1"/>
  <c r="S37" i="1" s="1"/>
  <c r="S26" i="1"/>
  <c r="S53" i="1" s="1"/>
  <c r="S15" i="1"/>
  <c r="S42" i="1" s="1"/>
  <c r="S31" i="1"/>
  <c r="S58" i="1" s="1"/>
  <c r="S24" i="1"/>
  <c r="S51" i="1" s="1"/>
  <c r="R60" i="1" l="1"/>
  <c r="S59" i="1"/>
  <c r="U6" i="1"/>
  <c r="U7" i="1" s="1"/>
  <c r="T2" i="1"/>
  <c r="S32" i="1"/>
  <c r="R181" i="1" l="1"/>
  <c r="R182" i="1" s="1"/>
  <c r="R179" i="1"/>
  <c r="T20" i="1"/>
  <c r="T47" i="1" s="1"/>
  <c r="T12" i="1"/>
  <c r="T39" i="1" s="1"/>
  <c r="T16" i="1"/>
  <c r="T43" i="1" s="1"/>
  <c r="T21" i="1"/>
  <c r="T48" i="1" s="1"/>
  <c r="T25" i="1"/>
  <c r="T52" i="1" s="1"/>
  <c r="T29" i="1"/>
  <c r="T56" i="1" s="1"/>
  <c r="T30" i="1"/>
  <c r="T57" i="1" s="1"/>
  <c r="T10" i="1"/>
  <c r="T37" i="1" s="1"/>
  <c r="T18" i="1"/>
  <c r="T45" i="1" s="1"/>
  <c r="T23" i="1"/>
  <c r="T50" i="1" s="1"/>
  <c r="T27" i="1"/>
  <c r="T54" i="1" s="1"/>
  <c r="T15" i="1"/>
  <c r="T42" i="1" s="1"/>
  <c r="T24" i="1"/>
  <c r="T51" i="1" s="1"/>
  <c r="T28" i="1"/>
  <c r="T55" i="1" s="1"/>
  <c r="T9" i="1"/>
  <c r="T36" i="1" s="1"/>
  <c r="T13" i="1"/>
  <c r="T40" i="1" s="1"/>
  <c r="T17" i="1"/>
  <c r="T44" i="1" s="1"/>
  <c r="T22" i="1"/>
  <c r="T49" i="1" s="1"/>
  <c r="T26" i="1"/>
  <c r="T53" i="1" s="1"/>
  <c r="T14" i="1"/>
  <c r="T41" i="1" s="1"/>
  <c r="T31" i="1"/>
  <c r="T58" i="1" s="1"/>
  <c r="T11" i="1"/>
  <c r="T38" i="1" s="1"/>
  <c r="T19" i="1"/>
  <c r="T46" i="1" s="1"/>
  <c r="T8" i="1"/>
  <c r="T35" i="1" s="1"/>
  <c r="S60" i="1"/>
  <c r="V6" i="1"/>
  <c r="V7" i="1" s="1"/>
  <c r="U2" i="1"/>
  <c r="R183" i="1" l="1"/>
  <c r="S181" i="1"/>
  <c r="S182" i="1" s="1"/>
  <c r="S179" i="1"/>
  <c r="U12" i="1"/>
  <c r="U39" i="1" s="1"/>
  <c r="U16" i="1"/>
  <c r="U43" i="1" s="1"/>
  <c r="U20" i="1"/>
  <c r="U47" i="1" s="1"/>
  <c r="U24" i="1"/>
  <c r="U51" i="1" s="1"/>
  <c r="U28" i="1"/>
  <c r="U55" i="1" s="1"/>
  <c r="U8" i="1"/>
  <c r="U35" i="1" s="1"/>
  <c r="U10" i="1"/>
  <c r="U37" i="1" s="1"/>
  <c r="U14" i="1"/>
  <c r="U41" i="1" s="1"/>
  <c r="U22" i="1"/>
  <c r="U49" i="1" s="1"/>
  <c r="U26" i="1"/>
  <c r="U53" i="1" s="1"/>
  <c r="U30" i="1"/>
  <c r="U57" i="1" s="1"/>
  <c r="U15" i="1"/>
  <c r="U42" i="1" s="1"/>
  <c r="U23" i="1"/>
  <c r="U50" i="1" s="1"/>
  <c r="U27" i="1"/>
  <c r="U54" i="1" s="1"/>
  <c r="U9" i="1"/>
  <c r="U36" i="1" s="1"/>
  <c r="U13" i="1"/>
  <c r="U40" i="1" s="1"/>
  <c r="U17" i="1"/>
  <c r="U44" i="1" s="1"/>
  <c r="U21" i="1"/>
  <c r="U48" i="1" s="1"/>
  <c r="U25" i="1"/>
  <c r="U52" i="1" s="1"/>
  <c r="U29" i="1"/>
  <c r="U56" i="1" s="1"/>
  <c r="U18" i="1"/>
  <c r="U45" i="1" s="1"/>
  <c r="U11" i="1"/>
  <c r="U38" i="1" s="1"/>
  <c r="U19" i="1"/>
  <c r="U46" i="1" s="1"/>
  <c r="U31" i="1"/>
  <c r="U58" i="1" s="1"/>
  <c r="T59" i="1"/>
  <c r="T32" i="1"/>
  <c r="V2" i="1"/>
  <c r="S183" i="1" l="1"/>
  <c r="V9" i="1"/>
  <c r="V36" i="1" s="1"/>
  <c r="V13" i="1"/>
  <c r="V40" i="1" s="1"/>
  <c r="V17" i="1"/>
  <c r="V44" i="1" s="1"/>
  <c r="V21" i="1"/>
  <c r="V48" i="1" s="1"/>
  <c r="V25" i="1"/>
  <c r="V52" i="1" s="1"/>
  <c r="V29" i="1"/>
  <c r="V56" i="1" s="1"/>
  <c r="V15" i="1"/>
  <c r="V42" i="1" s="1"/>
  <c r="V19" i="1"/>
  <c r="V46" i="1" s="1"/>
  <c r="V23" i="1"/>
  <c r="V50" i="1" s="1"/>
  <c r="V31" i="1"/>
  <c r="V58" i="1" s="1"/>
  <c r="V12" i="1"/>
  <c r="V39" i="1" s="1"/>
  <c r="V16" i="1"/>
  <c r="V43" i="1" s="1"/>
  <c r="V24" i="1"/>
  <c r="V51" i="1" s="1"/>
  <c r="V28" i="1"/>
  <c r="V55" i="1" s="1"/>
  <c r="V8" i="1"/>
  <c r="V35" i="1" s="1"/>
  <c r="V10" i="1"/>
  <c r="V37" i="1" s="1"/>
  <c r="V14" i="1"/>
  <c r="V41" i="1" s="1"/>
  <c r="V18" i="1"/>
  <c r="V45" i="1" s="1"/>
  <c r="V22" i="1"/>
  <c r="V49" i="1" s="1"/>
  <c r="V26" i="1"/>
  <c r="V53" i="1" s="1"/>
  <c r="V30" i="1"/>
  <c r="V57" i="1" s="1"/>
  <c r="V11" i="1"/>
  <c r="V38" i="1" s="1"/>
  <c r="V27" i="1"/>
  <c r="V54" i="1" s="1"/>
  <c r="V20" i="1"/>
  <c r="V47" i="1" s="1"/>
  <c r="U59" i="1"/>
  <c r="T60" i="1"/>
  <c r="U32" i="1"/>
  <c r="T181" i="1" l="1"/>
  <c r="T182" i="1" s="1"/>
  <c r="T179" i="1"/>
  <c r="U60" i="1"/>
  <c r="W12" i="1"/>
  <c r="W39" i="1"/>
  <c r="W24" i="1"/>
  <c r="W51" i="1"/>
  <c r="W29" i="1"/>
  <c r="W56" i="1"/>
  <c r="W11" i="1"/>
  <c r="W38" i="1"/>
  <c r="W17" i="1"/>
  <c r="W44" i="1"/>
  <c r="W14" i="1"/>
  <c r="W41" i="1"/>
  <c r="W19" i="1"/>
  <c r="W46" i="1"/>
  <c r="W31" i="1"/>
  <c r="W58" i="1"/>
  <c r="W13" i="1"/>
  <c r="W40" i="1"/>
  <c r="W18" i="1"/>
  <c r="W45" i="1"/>
  <c r="W35" i="1"/>
  <c r="W30" i="1"/>
  <c r="W57" i="1"/>
  <c r="W16" i="1"/>
  <c r="W43" i="1"/>
  <c r="W21" i="1"/>
  <c r="W48" i="1"/>
  <c r="W26" i="1"/>
  <c r="W53" i="1"/>
  <c r="W15" i="1"/>
  <c r="W42" i="1"/>
  <c r="W20" i="1"/>
  <c r="W47" i="1"/>
  <c r="W25" i="1"/>
  <c r="W52" i="1"/>
  <c r="W23" i="1"/>
  <c r="W50" i="1"/>
  <c r="W28" i="1"/>
  <c r="W55" i="1"/>
  <c r="W10" i="1"/>
  <c r="W37" i="1"/>
  <c r="W22" i="1"/>
  <c r="W49" i="1"/>
  <c r="W27" i="1"/>
  <c r="W54" i="1"/>
  <c r="W9" i="1"/>
  <c r="W36" i="1"/>
  <c r="V32" i="1"/>
  <c r="W8" i="1"/>
  <c r="T183" i="1" l="1"/>
  <c r="U181" i="1"/>
  <c r="U182" i="1" s="1"/>
  <c r="U179" i="1"/>
  <c r="W32" i="1"/>
  <c r="V59" i="1"/>
  <c r="V60" i="1" s="1"/>
  <c r="W59" i="1"/>
  <c r="U183" i="1" l="1"/>
  <c r="V181" i="1"/>
  <c r="V182" i="1" s="1"/>
  <c r="W182" i="1" s="1"/>
  <c r="V179" i="1"/>
  <c r="W60" i="1"/>
  <c r="W181" i="1" s="1"/>
  <c r="V183" i="1" l="1"/>
  <c r="W179" i="1"/>
  <c r="W183" i="1" l="1"/>
</calcChain>
</file>

<file path=xl/sharedStrings.xml><?xml version="1.0" encoding="utf-8"?>
<sst xmlns="http://schemas.openxmlformats.org/spreadsheetml/2006/main" count="157" uniqueCount="73">
  <si>
    <t xml:space="preserve">Start Date:  </t>
  </si>
  <si>
    <t>Non-NIH</t>
  </si>
  <si>
    <t>Title:</t>
  </si>
  <si>
    <t>End Date:</t>
  </si>
  <si>
    <t>PI(s):</t>
  </si>
  <si>
    <t>Months</t>
  </si>
  <si>
    <t>PERSONNEL</t>
  </si>
  <si>
    <t>Salary Basis</t>
  </si>
  <si>
    <t>*</t>
  </si>
  <si>
    <t>Escalation:</t>
  </si>
  <si>
    <t>PY</t>
  </si>
  <si>
    <t>Multi</t>
  </si>
  <si>
    <t>Period 1</t>
  </si>
  <si>
    <t>Period 2</t>
  </si>
  <si>
    <t>Period 3</t>
  </si>
  <si>
    <t>Period 4</t>
  </si>
  <si>
    <t>Period 5</t>
  </si>
  <si>
    <t>Total</t>
  </si>
  <si>
    <t>Name/Role:</t>
  </si>
  <si>
    <t>Annual Salary</t>
  </si>
  <si>
    <t>Project Period % Effort</t>
  </si>
  <si>
    <t>Salary Basis and Type</t>
  </si>
  <si>
    <t>Escal</t>
  </si>
  <si>
    <t>Per 1</t>
  </si>
  <si>
    <t>Per 2</t>
  </si>
  <si>
    <t>Per 3</t>
  </si>
  <si>
    <t>Per4</t>
  </si>
  <si>
    <t>Per5</t>
  </si>
  <si>
    <t>CAL 12/12</t>
  </si>
  <si>
    <t>Total Salaries</t>
  </si>
  <si>
    <t>Benefits by Person</t>
  </si>
  <si>
    <t>Total Benefits</t>
  </si>
  <si>
    <t>Total Personnel</t>
  </si>
  <si>
    <t>EQUIPMENT</t>
  </si>
  <si>
    <t>Total Equipment</t>
  </si>
  <si>
    <t>TRAVEL</t>
  </si>
  <si>
    <t>International?</t>
  </si>
  <si>
    <t>No</t>
  </si>
  <si>
    <t>Total Domestic Travel</t>
  </si>
  <si>
    <t>Total International Travel</t>
  </si>
  <si>
    <t>Total Travel</t>
  </si>
  <si>
    <t>OTHER DIRECT COSTS</t>
  </si>
  <si>
    <t>Materials and Supplies</t>
  </si>
  <si>
    <t>Total Materials and Supplies</t>
  </si>
  <si>
    <t>Publication Costs</t>
  </si>
  <si>
    <t>Total Publication Costs</t>
  </si>
  <si>
    <t>Consultant Services</t>
  </si>
  <si>
    <t>Total Consultant Services</t>
  </si>
  <si>
    <t>Other Expenses</t>
  </si>
  <si>
    <t>Subject to IDC Calc (MTDC)?</t>
  </si>
  <si>
    <t>Yes</t>
  </si>
  <si>
    <t>Other Expenses Subject to Indirect:</t>
  </si>
  <si>
    <t xml:space="preserve">Other Expenses Excluded from Indirect: </t>
  </si>
  <si>
    <t>Total Other Direct Costs</t>
  </si>
  <si>
    <t>Total Direct Costs</t>
  </si>
  <si>
    <t>Total Costs (Direct + Indirect)</t>
  </si>
  <si>
    <t>Proposal Due Date:</t>
  </si>
  <si>
    <t>Subawards Costs</t>
  </si>
  <si>
    <t>Type</t>
  </si>
  <si>
    <t>Non-UC</t>
  </si>
  <si>
    <t>Total Subaward Costs</t>
  </si>
  <si>
    <t>Subaward Costs Subject to Indirect:</t>
  </si>
  <si>
    <t>Fringe Benefit Split:</t>
  </si>
  <si>
    <t>Modified Total Direct Costs (Subject to indirect)</t>
  </si>
  <si>
    <t>PARTICIPANT/TRAINEE SUPPORT COSTS</t>
  </si>
  <si>
    <t xml:space="preserve">Details/Notes: </t>
  </si>
  <si>
    <t>Trainee Tuition/Fees/Health Insurance:</t>
  </si>
  <si>
    <t>Stipends:</t>
  </si>
  <si>
    <t>Travel:</t>
  </si>
  <si>
    <t>Subsistence:</t>
  </si>
  <si>
    <t>Other:</t>
  </si>
  <si>
    <t>Total Participant Support Costs</t>
  </si>
  <si>
    <t>Indirect Costs (at 10% or other if NICRA provided)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</si>
</sst>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&quot;$&quot;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mbria"/>
      <family val="1"/>
    </font>
    <font>
      <b/>
      <sz val="9"/>
      <color rgb="FFC00000"/>
      <name val="Cambria"/>
      <family val="1"/>
    </font>
    <font>
      <b/>
      <i/>
      <sz val="9"/>
      <color theme="8" tint="-0.499984740745262"/>
      <name val="Cambria"/>
      <family val="1"/>
    </font>
    <font>
      <sz val="9"/>
      <color theme="1"/>
      <name val="Cambria"/>
      <family val="1"/>
    </font>
    <font>
      <b/>
      <sz val="9"/>
      <color theme="5" tint="-0.249977111117893"/>
      <name val="Cambria"/>
      <family val="1"/>
    </font>
    <font>
      <b/>
      <sz val="10"/>
      <color theme="1"/>
      <name val="Cambria"/>
      <family val="1"/>
    </font>
    <font>
      <b/>
      <sz val="9"/>
      <name val="Cambria"/>
      <family val="1"/>
    </font>
    <font>
      <b/>
      <i/>
      <sz val="9"/>
      <color theme="1"/>
      <name val="Cambria"/>
      <family val="1"/>
    </font>
    <font>
      <b/>
      <sz val="8"/>
      <color theme="1"/>
      <name val="Cambria"/>
      <family val="1"/>
    </font>
    <font>
      <sz val="9"/>
      <color theme="0"/>
      <name val="Cambria"/>
      <family val="1"/>
    </font>
    <font>
      <sz val="9"/>
      <name val="Cambria"/>
      <family val="1"/>
    </font>
    <font>
      <b/>
      <i/>
      <sz val="9"/>
      <name val="Cambria"/>
      <family val="1"/>
    </font>
    <font>
      <b/>
      <sz val="9"/>
      <color theme="8" tint="-0.249977111117893"/>
      <name val="Cambria"/>
      <family val="1"/>
    </font>
    <font>
      <b/>
      <sz val="9"/>
      <color rgb="FFFF0000"/>
      <name val="Cambria"/>
      <family val="1"/>
    </font>
    <font>
      <i/>
      <sz val="9"/>
      <color theme="1"/>
      <name val="Cambria"/>
      <family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7F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226">
    <xf numFmtId="0" fontId="0" fillId="0" borderId="0" xfId="0"/>
    <xf numFmtId="0" fontId="0" fillId="2" borderId="0" xfId="0" applyFill="1"/>
    <xf numFmtId="0" fontId="0" fillId="0" borderId="0" xfId="0"/>
    <xf numFmtId="0" fontId="2" fillId="2" borderId="4" xfId="0" applyFont="1" applyFill="1" applyBorder="1" applyAlignment="1" applyProtection="1">
      <alignment horizontal="right"/>
    </xf>
    <xf numFmtId="37" fontId="7" fillId="2" borderId="8" xfId="1" applyNumberFormat="1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hidden="1"/>
    </xf>
    <xf numFmtId="14" fontId="5" fillId="2" borderId="0" xfId="0" applyNumberFormat="1" applyFont="1" applyFill="1"/>
    <xf numFmtId="0" fontId="8" fillId="2" borderId="4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5" fillId="3" borderId="12" xfId="0" applyFont="1" applyFill="1" applyBorder="1"/>
    <xf numFmtId="0" fontId="2" fillId="3" borderId="6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/>
    </xf>
    <xf numFmtId="9" fontId="2" fillId="3" borderId="8" xfId="0" applyNumberFormat="1" applyFont="1" applyFill="1" applyBorder="1" applyAlignment="1">
      <alignment horizontal="center"/>
    </xf>
    <xf numFmtId="14" fontId="10" fillId="5" borderId="4" xfId="0" applyNumberFormat="1" applyFont="1" applyFill="1" applyBorder="1" applyAlignment="1">
      <alignment wrapText="1"/>
    </xf>
    <xf numFmtId="0" fontId="2" fillId="4" borderId="4" xfId="0" applyFont="1" applyFill="1" applyBorder="1" applyAlignment="1">
      <alignment horizontal="center"/>
    </xf>
    <xf numFmtId="14" fontId="10" fillId="5" borderId="8" xfId="0" applyNumberFormat="1" applyFont="1" applyFill="1" applyBorder="1" applyAlignment="1">
      <alignment wrapText="1"/>
    </xf>
    <xf numFmtId="0" fontId="2" fillId="2" borderId="13" xfId="0" applyFont="1" applyFill="1" applyBorder="1" applyAlignment="1" applyProtection="1">
      <alignment horizontal="left"/>
      <protection locked="0"/>
    </xf>
    <xf numFmtId="165" fontId="5" fillId="2" borderId="5" xfId="0" applyNumberFormat="1" applyFont="1" applyFill="1" applyBorder="1" applyAlignment="1" applyProtection="1">
      <protection locked="0"/>
    </xf>
    <xf numFmtId="165" fontId="5" fillId="2" borderId="2" xfId="0" applyNumberFormat="1" applyFont="1" applyFill="1" applyBorder="1" applyAlignment="1" applyProtection="1">
      <protection locked="0"/>
    </xf>
    <xf numFmtId="9" fontId="5" fillId="5" borderId="4" xfId="3" applyFont="1" applyFill="1" applyBorder="1" applyProtection="1">
      <protection locked="0"/>
    </xf>
    <xf numFmtId="3" fontId="5" fillId="2" borderId="4" xfId="1" applyNumberFormat="1" applyFont="1" applyFill="1" applyBorder="1" applyProtection="1">
      <protection hidden="1"/>
    </xf>
    <xf numFmtId="37" fontId="2" fillId="6" borderId="4" xfId="1" applyNumberFormat="1" applyFont="1" applyFill="1" applyBorder="1" applyProtection="1">
      <protection hidden="1"/>
    </xf>
    <xf numFmtId="0" fontId="2" fillId="2" borderId="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165" fontId="2" fillId="2" borderId="0" xfId="1" applyNumberFormat="1" applyFont="1" applyFill="1" applyBorder="1"/>
    <xf numFmtId="0" fontId="2" fillId="2" borderId="13" xfId="0" applyFont="1" applyFill="1" applyBorder="1" applyAlignment="1">
      <alignment horizontal="left"/>
    </xf>
    <xf numFmtId="9" fontId="5" fillId="5" borderId="9" xfId="3" applyFont="1" applyFill="1" applyBorder="1" applyAlignment="1" applyProtection="1">
      <alignment horizontal="center"/>
      <protection hidden="1"/>
    </xf>
    <xf numFmtId="3" fontId="2" fillId="6" borderId="4" xfId="1" applyNumberFormat="1" applyFont="1" applyFill="1" applyBorder="1" applyProtection="1">
      <protection hidden="1"/>
    </xf>
    <xf numFmtId="3" fontId="2" fillId="3" borderId="4" xfId="1" applyNumberFormat="1" applyFont="1" applyFill="1" applyBorder="1" applyProtection="1">
      <protection hidden="1"/>
    </xf>
    <xf numFmtId="0" fontId="12" fillId="3" borderId="5" xfId="0" applyFont="1" applyFill="1" applyBorder="1"/>
    <xf numFmtId="0" fontId="8" fillId="3" borderId="4" xfId="0" applyFont="1" applyFill="1" applyBorder="1" applyAlignment="1">
      <alignment horizontal="center"/>
    </xf>
    <xf numFmtId="0" fontId="5" fillId="2" borderId="13" xfId="0" applyFont="1" applyFill="1" applyBorder="1" applyProtection="1">
      <protection locked="0"/>
    </xf>
    <xf numFmtId="0" fontId="5" fillId="2" borderId="5" xfId="0" applyFont="1" applyFill="1" applyBorder="1" applyProtection="1">
      <protection locked="0"/>
    </xf>
    <xf numFmtId="3" fontId="5" fillId="2" borderId="4" xfId="0" applyNumberFormat="1" applyFont="1" applyFill="1" applyBorder="1" applyProtection="1">
      <protection locked="0"/>
    </xf>
    <xf numFmtId="3" fontId="5" fillId="2" borderId="4" xfId="0" applyNumberFormat="1" applyFont="1" applyFill="1" applyBorder="1"/>
    <xf numFmtId="0" fontId="12" fillId="6" borderId="5" xfId="0" applyFont="1" applyFill="1" applyBorder="1"/>
    <xf numFmtId="3" fontId="8" fillId="6" borderId="4" xfId="0" applyNumberFormat="1" applyFont="1" applyFill="1" applyBorder="1"/>
    <xf numFmtId="0" fontId="5" fillId="2" borderId="5" xfId="0" applyFont="1" applyFill="1" applyBorder="1"/>
    <xf numFmtId="0" fontId="5" fillId="2" borderId="10" xfId="0" applyFont="1" applyFill="1" applyBorder="1"/>
    <xf numFmtId="0" fontId="5" fillId="2" borderId="4" xfId="0" applyFont="1" applyFill="1" applyBorder="1" applyAlignment="1" applyProtection="1">
      <alignment horizontal="center"/>
      <protection locked="0"/>
    </xf>
    <xf numFmtId="37" fontId="5" fillId="2" borderId="4" xfId="0" applyNumberFormat="1" applyFont="1" applyFill="1" applyBorder="1"/>
    <xf numFmtId="37" fontId="13" fillId="6" borderId="4" xfId="0" applyNumberFormat="1" applyFont="1" applyFill="1" applyBorder="1"/>
    <xf numFmtId="37" fontId="13" fillId="7" borderId="4" xfId="0" applyNumberFormat="1" applyFont="1" applyFill="1" applyBorder="1"/>
    <xf numFmtId="37" fontId="8" fillId="3" borderId="4" xfId="0" applyNumberFormat="1" applyFont="1" applyFill="1" applyBorder="1"/>
    <xf numFmtId="0" fontId="5" fillId="3" borderId="5" xfId="0" applyFont="1" applyFill="1" applyBorder="1"/>
    <xf numFmtId="0" fontId="5" fillId="3" borderId="2" xfId="0" applyFont="1" applyFill="1" applyBorder="1"/>
    <xf numFmtId="37" fontId="5" fillId="2" borderId="4" xfId="1" applyNumberFormat="1" applyFont="1" applyFill="1" applyBorder="1" applyProtection="1">
      <protection locked="0"/>
    </xf>
    <xf numFmtId="0" fontId="13" fillId="6" borderId="5" xfId="0" applyFont="1" applyFill="1" applyBorder="1" applyAlignment="1">
      <alignment horizontal="left"/>
    </xf>
    <xf numFmtId="37" fontId="8" fillId="6" borderId="4" xfId="0" applyNumberFormat="1" applyFont="1" applyFill="1" applyBorder="1"/>
    <xf numFmtId="0" fontId="13" fillId="3" borderId="1" xfId="0" applyFont="1" applyFill="1" applyBorder="1" applyAlignment="1"/>
    <xf numFmtId="0" fontId="13" fillId="3" borderId="5" xfId="0" applyFont="1" applyFill="1" applyBorder="1" applyAlignment="1"/>
    <xf numFmtId="3" fontId="5" fillId="2" borderId="4" xfId="1" applyNumberFormat="1" applyFont="1" applyFill="1" applyBorder="1" applyProtection="1">
      <protection locked="0"/>
    </xf>
    <xf numFmtId="3" fontId="5" fillId="2" borderId="4" xfId="1" applyNumberFormat="1" applyFont="1" applyFill="1" applyBorder="1"/>
    <xf numFmtId="0" fontId="13" fillId="6" borderId="1" xfId="0" applyFont="1" applyFill="1" applyBorder="1" applyAlignment="1"/>
    <xf numFmtId="0" fontId="13" fillId="6" borderId="5" xfId="0" applyFont="1" applyFill="1" applyBorder="1" applyAlignment="1"/>
    <xf numFmtId="0" fontId="9" fillId="3" borderId="1" xfId="0" applyFont="1" applyFill="1" applyBorder="1" applyProtection="1">
      <protection locked="0"/>
    </xf>
    <xf numFmtId="0" fontId="5" fillId="3" borderId="5" xfId="0" applyFont="1" applyFill="1" applyBorder="1" applyProtection="1">
      <protection locked="0"/>
    </xf>
    <xf numFmtId="3" fontId="12" fillId="3" borderId="4" xfId="0" applyNumberFormat="1" applyFont="1" applyFill="1" applyBorder="1" applyProtection="1">
      <protection locked="0"/>
    </xf>
    <xf numFmtId="3" fontId="12" fillId="3" borderId="4" xfId="0" applyNumberFormat="1" applyFont="1" applyFill="1" applyBorder="1"/>
    <xf numFmtId="0" fontId="5" fillId="2" borderId="10" xfId="0" applyFont="1" applyFill="1" applyBorder="1" applyProtection="1">
      <protection locked="0"/>
    </xf>
    <xf numFmtId="0" fontId="2" fillId="3" borderId="1" xfId="0" applyFont="1" applyFill="1" applyBorder="1"/>
    <xf numFmtId="37" fontId="2" fillId="3" borderId="4" xfId="1" applyNumberFormat="1" applyFont="1" applyFill="1" applyBorder="1"/>
    <xf numFmtId="166" fontId="14" fillId="2" borderId="4" xfId="2" applyNumberFormat="1" applyFont="1" applyFill="1" applyBorder="1"/>
    <xf numFmtId="0" fontId="2" fillId="6" borderId="1" xfId="0" applyFont="1" applyFill="1" applyBorder="1"/>
    <xf numFmtId="0" fontId="5" fillId="6" borderId="5" xfId="0" applyFont="1" applyFill="1" applyBorder="1"/>
    <xf numFmtId="0" fontId="2" fillId="6" borderId="5" xfId="0" applyFont="1" applyFill="1" applyBorder="1"/>
    <xf numFmtId="0" fontId="2" fillId="6" borderId="5" xfId="0" applyFont="1" applyFill="1" applyBorder="1" applyAlignment="1"/>
    <xf numFmtId="0" fontId="5" fillId="6" borderId="2" xfId="0" applyFont="1" applyFill="1" applyBorder="1"/>
    <xf numFmtId="3" fontId="2" fillId="6" borderId="4" xfId="0" applyNumberFormat="1" applyFont="1" applyFill="1" applyBorder="1" applyProtection="1"/>
    <xf numFmtId="3" fontId="5" fillId="2" borderId="4" xfId="1" applyNumberFormat="1" applyFont="1" applyFill="1" applyBorder="1" applyProtection="1"/>
    <xf numFmtId="37" fontId="16" fillId="2" borderId="2" xfId="0" applyNumberFormat="1" applyFont="1" applyFill="1" applyBorder="1"/>
    <xf numFmtId="166" fontId="2" fillId="3" borderId="4" xfId="2" applyNumberFormat="1" applyFont="1" applyFill="1" applyBorder="1"/>
    <xf numFmtId="0" fontId="6" fillId="2" borderId="5" xfId="0" applyFont="1" applyFill="1" applyBorder="1" applyAlignment="1"/>
    <xf numFmtId="0" fontId="11" fillId="2" borderId="1" xfId="0" applyFont="1" applyFill="1" applyBorder="1" applyAlignment="1">
      <alignment horizontal="center"/>
    </xf>
    <xf numFmtId="9" fontId="5" fillId="2" borderId="2" xfId="0" applyNumberFormat="1" applyFon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/>
      <protection hidden="1"/>
    </xf>
    <xf numFmtId="14" fontId="10" fillId="5" borderId="4" xfId="0" applyNumberFormat="1" applyFont="1" applyFill="1" applyBorder="1" applyAlignment="1">
      <alignment horizontal="right"/>
    </xf>
    <xf numFmtId="37" fontId="5" fillId="2" borderId="4" xfId="1" applyNumberFormat="1" applyFont="1" applyFill="1" applyBorder="1" applyProtection="1"/>
    <xf numFmtId="3" fontId="5" fillId="2" borderId="4" xfId="1" applyNumberFormat="1" applyFont="1" applyFill="1" applyBorder="1" applyProtection="1">
      <protection hidden="1"/>
    </xf>
    <xf numFmtId="37" fontId="2" fillId="6" borderId="4" xfId="1" applyNumberFormat="1" applyFont="1" applyFill="1" applyBorder="1" applyProtection="1">
      <protection hidden="1"/>
    </xf>
    <xf numFmtId="37" fontId="5" fillId="2" borderId="4" xfId="1" applyNumberFormat="1" applyFont="1" applyFill="1" applyBorder="1" applyProtection="1">
      <protection hidden="1"/>
    </xf>
    <xf numFmtId="37" fontId="12" fillId="2" borderId="4" xfId="1" applyNumberFormat="1" applyFont="1" applyFill="1" applyBorder="1" applyProtection="1"/>
    <xf numFmtId="0" fontId="5" fillId="2" borderId="0" xfId="0" applyFont="1" applyFill="1"/>
    <xf numFmtId="164" fontId="5" fillId="5" borderId="9" xfId="3" applyNumberFormat="1" applyFont="1" applyFill="1" applyBorder="1" applyAlignment="1" applyProtection="1">
      <alignment horizontal="center"/>
      <protection hidden="1"/>
    </xf>
    <xf numFmtId="3" fontId="0" fillId="2" borderId="0" xfId="0" applyNumberFormat="1" applyFill="1"/>
    <xf numFmtId="37" fontId="2" fillId="2" borderId="8" xfId="1" applyNumberFormat="1" applyFont="1" applyFill="1" applyBorder="1" applyAlignment="1" applyProtection="1">
      <alignment horizontal="center"/>
      <protection hidden="1"/>
    </xf>
    <xf numFmtId="0" fontId="8" fillId="2" borderId="3" xfId="0" applyFont="1" applyFill="1" applyBorder="1" applyAlignment="1">
      <alignment horizontal="center"/>
    </xf>
    <xf numFmtId="9" fontId="2" fillId="3" borderId="14" xfId="0" applyNumberFormat="1" applyFont="1" applyFill="1" applyBorder="1" applyAlignment="1" applyProtection="1">
      <alignment horizontal="center"/>
      <protection locked="0"/>
    </xf>
    <xf numFmtId="0" fontId="13" fillId="6" borderId="5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center"/>
    </xf>
    <xf numFmtId="9" fontId="5" fillId="5" borderId="9" xfId="3" applyFont="1" applyFill="1" applyBorder="1" applyAlignment="1" applyProtection="1">
      <alignment horizontal="center"/>
      <protection hidden="1"/>
    </xf>
    <xf numFmtId="164" fontId="5" fillId="5" borderId="9" xfId="3" applyNumberFormat="1" applyFont="1" applyFill="1" applyBorder="1" applyAlignment="1" applyProtection="1">
      <alignment horizontal="center"/>
      <protection hidden="1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164" fontId="5" fillId="5" borderId="2" xfId="3" applyNumberFormat="1" applyFont="1" applyFill="1" applyBorder="1" applyAlignment="1" applyProtection="1">
      <protection hidden="1"/>
    </xf>
    <xf numFmtId="9" fontId="5" fillId="5" borderId="11" xfId="3" applyFont="1" applyFill="1" applyBorder="1" applyAlignment="1" applyProtection="1">
      <protection hidden="1"/>
    </xf>
    <xf numFmtId="164" fontId="5" fillId="5" borderId="4" xfId="3" applyNumberFormat="1" applyFont="1" applyFill="1" applyBorder="1" applyAlignment="1" applyProtection="1">
      <protection hidden="1"/>
    </xf>
    <xf numFmtId="9" fontId="5" fillId="5" borderId="4" xfId="3" applyFont="1" applyFill="1" applyBorder="1" applyAlignment="1" applyProtection="1">
      <protection hidden="1"/>
    </xf>
    <xf numFmtId="9" fontId="5" fillId="5" borderId="3" xfId="3" applyFont="1" applyFill="1" applyBorder="1" applyAlignment="1" applyProtection="1">
      <protection hidden="1"/>
    </xf>
    <xf numFmtId="0" fontId="9" fillId="3" borderId="1" xfId="0" applyFont="1" applyFill="1" applyBorder="1" applyAlignment="1"/>
    <xf numFmtId="0" fontId="9" fillId="3" borderId="5" xfId="0" applyFont="1" applyFill="1" applyBorder="1" applyAlignment="1"/>
    <xf numFmtId="0" fontId="9" fillId="3" borderId="2" xfId="0" applyFont="1" applyFill="1" applyBorder="1" applyAlignment="1"/>
    <xf numFmtId="0" fontId="2" fillId="2" borderId="1" xfId="0" applyFont="1" applyFill="1" applyBorder="1" applyAlignment="1" applyProtection="1">
      <alignment horizontal="right"/>
    </xf>
    <xf numFmtId="0" fontId="2" fillId="2" borderId="4" xfId="0" applyFont="1" applyFill="1" applyBorder="1" applyAlignment="1">
      <alignment horizontal="center"/>
    </xf>
    <xf numFmtId="0" fontId="13" fillId="2" borderId="1" xfId="0" applyFont="1" applyFill="1" applyBorder="1" applyAlignment="1"/>
    <xf numFmtId="0" fontId="13" fillId="2" borderId="5" xfId="0" applyFont="1" applyFill="1" applyBorder="1" applyAlignment="1"/>
    <xf numFmtId="0" fontId="12" fillId="2" borderId="5" xfId="0" applyFont="1" applyFill="1" applyBorder="1"/>
    <xf numFmtId="3" fontId="5" fillId="2" borderId="4" xfId="1" applyNumberFormat="1" applyFont="1" applyFill="1" applyBorder="1" applyAlignment="1" applyProtection="1">
      <alignment horizontal="center"/>
      <protection locked="0"/>
    </xf>
    <xf numFmtId="37" fontId="12" fillId="2" borderId="4" xfId="0" applyNumberFormat="1" applyFont="1" applyFill="1" applyBorder="1"/>
    <xf numFmtId="37" fontId="5" fillId="2" borderId="2" xfId="1" applyNumberFormat="1" applyFont="1" applyFill="1" applyBorder="1" applyProtection="1"/>
    <xf numFmtId="0" fontId="9" fillId="2" borderId="9" xfId="0" applyFont="1" applyFill="1" applyBorder="1" applyAlignment="1"/>
    <xf numFmtId="0" fontId="9" fillId="2" borderId="10" xfId="0" applyFont="1" applyFill="1" applyBorder="1" applyAlignment="1"/>
    <xf numFmtId="164" fontId="9" fillId="2" borderId="4" xfId="3" applyNumberFormat="1" applyFont="1" applyFill="1" applyBorder="1" applyAlignment="1"/>
    <xf numFmtId="0" fontId="9" fillId="2" borderId="9" xfId="0" applyFont="1" applyFill="1" applyBorder="1" applyProtection="1">
      <protection locked="0"/>
    </xf>
    <xf numFmtId="0" fontId="15" fillId="2" borderId="10" xfId="0" applyFont="1" applyFill="1" applyBorder="1" applyAlignment="1" applyProtection="1">
      <protection locked="0"/>
    </xf>
    <xf numFmtId="164" fontId="9" fillId="2" borderId="3" xfId="3" applyNumberFormat="1" applyFont="1" applyFill="1" applyBorder="1" applyAlignment="1"/>
    <xf numFmtId="164" fontId="5" fillId="7" borderId="4" xfId="3" applyNumberFormat="1" applyFont="1" applyFill="1" applyBorder="1" applyAlignment="1" applyProtection="1">
      <protection hidden="1"/>
    </xf>
    <xf numFmtId="164" fontId="5" fillId="7" borderId="2" xfId="3" applyNumberFormat="1" applyFont="1" applyFill="1" applyBorder="1" applyAlignment="1" applyProtection="1">
      <protection hidden="1"/>
    </xf>
    <xf numFmtId="9" fontId="5" fillId="7" borderId="4" xfId="3" applyFont="1" applyFill="1" applyBorder="1" applyAlignment="1" applyProtection="1">
      <protection hidden="1"/>
    </xf>
    <xf numFmtId="9" fontId="5" fillId="7" borderId="2" xfId="3" applyFont="1" applyFill="1" applyBorder="1" applyAlignment="1" applyProtection="1">
      <protection hidden="1"/>
    </xf>
    <xf numFmtId="9" fontId="5" fillId="7" borderId="3" xfId="3" applyFont="1" applyFill="1" applyBorder="1" applyAlignment="1" applyProtection="1">
      <protection hidden="1"/>
    </xf>
    <xf numFmtId="9" fontId="5" fillId="7" borderId="11" xfId="3" applyFont="1" applyFill="1" applyBorder="1" applyAlignment="1" applyProtection="1">
      <protection hidden="1"/>
    </xf>
    <xf numFmtId="0" fontId="9" fillId="2" borderId="4" xfId="0" applyFont="1" applyFill="1" applyBorder="1" applyAlignment="1">
      <alignment horizontal="center"/>
    </xf>
    <xf numFmtId="37" fontId="5" fillId="2" borderId="0" xfId="0" applyNumberFormat="1" applyFont="1" applyFill="1"/>
    <xf numFmtId="0" fontId="9" fillId="2" borderId="10" xfId="0" applyFont="1" applyFill="1" applyBorder="1" applyAlignment="1">
      <alignment horizontal="right"/>
    </xf>
    <xf numFmtId="0" fontId="13" fillId="6" borderId="5" xfId="0" applyFont="1" applyFill="1" applyBorder="1" applyAlignment="1">
      <alignment horizontal="left"/>
    </xf>
    <xf numFmtId="0" fontId="2" fillId="2" borderId="10" xfId="0" applyFont="1" applyFill="1" applyBorder="1" applyAlignment="1" applyProtection="1">
      <protection locked="0"/>
    </xf>
    <xf numFmtId="0" fontId="9" fillId="2" borderId="5" xfId="0" applyFont="1" applyFill="1" applyBorder="1" applyAlignment="1"/>
    <xf numFmtId="0" fontId="5" fillId="2" borderId="0" xfId="0" applyFont="1" applyFill="1" applyProtection="1">
      <protection locked="0"/>
    </xf>
    <xf numFmtId="0" fontId="5" fillId="2" borderId="10" xfId="0" applyFont="1" applyFill="1" applyBorder="1" applyAlignment="1" applyProtection="1">
      <alignment horizontal="right"/>
      <protection locked="0"/>
    </xf>
    <xf numFmtId="0" fontId="5" fillId="2" borderId="5" xfId="0" applyFont="1" applyFill="1" applyBorder="1" applyAlignment="1" applyProtection="1">
      <alignment horizontal="right"/>
      <protection locked="0"/>
    </xf>
    <xf numFmtId="0" fontId="5" fillId="2" borderId="0" xfId="0" applyFont="1" applyFill="1" applyBorder="1" applyAlignment="1" applyProtection="1">
      <alignment horizontal="right"/>
      <protection locked="0"/>
    </xf>
    <xf numFmtId="0" fontId="5" fillId="2" borderId="12" xfId="0" applyFont="1" applyFill="1" applyBorder="1" applyProtection="1">
      <protection locked="0"/>
    </xf>
    <xf numFmtId="0" fontId="13" fillId="2" borderId="0" xfId="0" applyFont="1" applyFill="1" applyBorder="1" applyAlignment="1">
      <alignment horizontal="left"/>
    </xf>
    <xf numFmtId="0" fontId="12" fillId="2" borderId="0" xfId="0" applyFont="1" applyFill="1" applyBorder="1"/>
    <xf numFmtId="37" fontId="8" fillId="2" borderId="0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4" fontId="3" fillId="2" borderId="1" xfId="0" applyNumberFormat="1" applyFont="1" applyFill="1" applyBorder="1" applyAlignment="1" applyProtection="1">
      <alignment horizontal="center"/>
      <protection locked="0"/>
    </xf>
    <xf numFmtId="14" fontId="3" fillId="2" borderId="2" xfId="0" applyNumberFormat="1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wrapText="1"/>
      <protection locked="0"/>
    </xf>
    <xf numFmtId="0" fontId="5" fillId="2" borderId="5" xfId="0" applyFont="1" applyFill="1" applyBorder="1" applyAlignment="1" applyProtection="1">
      <alignment horizontal="left"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14" fontId="6" fillId="2" borderId="5" xfId="0" applyNumberFormat="1" applyFont="1" applyFill="1" applyBorder="1" applyAlignment="1" applyProtection="1">
      <alignment horizontal="left"/>
      <protection locked="0"/>
    </xf>
    <xf numFmtId="14" fontId="6" fillId="2" borderId="2" xfId="0" applyNumberFormat="1" applyFont="1" applyFill="1" applyBorder="1" applyAlignment="1" applyProtection="1">
      <alignment horizontal="left"/>
      <protection locked="0"/>
    </xf>
    <xf numFmtId="14" fontId="3" fillId="2" borderId="6" xfId="0" applyNumberFormat="1" applyFont="1" applyFill="1" applyBorder="1" applyAlignment="1" applyProtection="1">
      <alignment horizontal="center"/>
      <protection locked="0"/>
    </xf>
    <xf numFmtId="14" fontId="3" fillId="2" borderId="7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5" xfId="0" applyFont="1" applyFill="1" applyBorder="1" applyAlignment="1" applyProtection="1">
      <alignment horizontal="left"/>
      <protection locked="0"/>
    </xf>
    <xf numFmtId="0" fontId="5" fillId="2" borderId="2" xfId="0" applyFont="1" applyFill="1" applyBorder="1" applyAlignment="1" applyProtection="1">
      <alignment horizontal="left"/>
      <protection locked="0"/>
    </xf>
    <xf numFmtId="0" fontId="9" fillId="3" borderId="9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0" fontId="9" fillId="3" borderId="12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right"/>
    </xf>
    <xf numFmtId="0" fontId="6" fillId="2" borderId="5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left" vertical="center"/>
    </xf>
    <xf numFmtId="0" fontId="2" fillId="4" borderId="10" xfId="0" applyFont="1" applyFill="1" applyBorder="1" applyAlignment="1">
      <alignment horizontal="left" vertical="center"/>
    </xf>
    <xf numFmtId="0" fontId="2" fillId="4" borderId="11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center" wrapText="1"/>
    </xf>
    <xf numFmtId="0" fontId="2" fillId="4" borderId="12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 wrapText="1"/>
    </xf>
    <xf numFmtId="0" fontId="2" fillId="4" borderId="11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 wrapText="1"/>
    </xf>
    <xf numFmtId="0" fontId="8" fillId="4" borderId="4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2" fillId="4" borderId="9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 applyProtection="1">
      <alignment horizontal="center"/>
      <protection locked="0"/>
    </xf>
    <xf numFmtId="165" fontId="5" fillId="2" borderId="2" xfId="0" applyNumberFormat="1" applyFont="1" applyFill="1" applyBorder="1" applyAlignment="1" applyProtection="1">
      <alignment horizontal="center"/>
      <protection locked="0"/>
    </xf>
    <xf numFmtId="0" fontId="3" fillId="3" borderId="5" xfId="0" applyFont="1" applyFill="1" applyBorder="1" applyAlignment="1" applyProtection="1">
      <alignment horizontal="center"/>
      <protection locked="0"/>
    </xf>
    <xf numFmtId="0" fontId="3" fillId="3" borderId="2" xfId="0" applyFont="1" applyFill="1" applyBorder="1" applyAlignment="1" applyProtection="1">
      <alignment horizontal="center"/>
      <protection locked="0"/>
    </xf>
    <xf numFmtId="0" fontId="13" fillId="6" borderId="1" xfId="0" applyFont="1" applyFill="1" applyBorder="1" applyAlignment="1">
      <alignment horizontal="right"/>
    </xf>
    <xf numFmtId="0" fontId="13" fillId="6" borderId="5" xfId="0" applyFont="1" applyFill="1" applyBorder="1" applyAlignment="1">
      <alignment horizontal="right"/>
    </xf>
    <xf numFmtId="0" fontId="13" fillId="6" borderId="2" xfId="0" applyFont="1" applyFill="1" applyBorder="1" applyAlignment="1">
      <alignment horizontal="right"/>
    </xf>
    <xf numFmtId="0" fontId="13" fillId="7" borderId="1" xfId="0" applyFont="1" applyFill="1" applyBorder="1" applyAlignment="1">
      <alignment horizontal="right"/>
    </xf>
    <xf numFmtId="0" fontId="13" fillId="7" borderId="5" xfId="0" applyFont="1" applyFill="1" applyBorder="1" applyAlignment="1">
      <alignment horizontal="right"/>
    </xf>
    <xf numFmtId="0" fontId="13" fillId="7" borderId="2" xfId="0" applyFont="1" applyFill="1" applyBorder="1" applyAlignment="1">
      <alignment horizontal="right"/>
    </xf>
    <xf numFmtId="0" fontId="13" fillId="3" borderId="1" xfId="0" applyFont="1" applyFill="1" applyBorder="1" applyAlignment="1">
      <alignment horizontal="left"/>
    </xf>
    <xf numFmtId="0" fontId="13" fillId="3" borderId="5" xfId="0" applyFont="1" applyFill="1" applyBorder="1" applyAlignment="1">
      <alignment horizontal="left"/>
    </xf>
    <xf numFmtId="0" fontId="13" fillId="6" borderId="1" xfId="0" applyFont="1" applyFill="1" applyBorder="1" applyAlignment="1">
      <alignment horizontal="left"/>
    </xf>
    <xf numFmtId="0" fontId="13" fillId="6" borderId="5" xfId="0" applyFont="1" applyFill="1" applyBorder="1" applyAlignment="1">
      <alignment horizontal="left"/>
    </xf>
    <xf numFmtId="0" fontId="5" fillId="2" borderId="9" xfId="0" applyFont="1" applyFill="1" applyBorder="1" applyAlignment="1" applyProtection="1">
      <alignment horizontal="right"/>
      <protection locked="0"/>
    </xf>
    <xf numFmtId="0" fontId="5" fillId="2" borderId="10" xfId="0" applyFont="1" applyFill="1" applyBorder="1" applyAlignment="1" applyProtection="1">
      <alignment horizontal="right"/>
      <protection locked="0"/>
    </xf>
    <xf numFmtId="0" fontId="5" fillId="2" borderId="11" xfId="0" applyFont="1" applyFill="1" applyBorder="1" applyAlignment="1" applyProtection="1">
      <alignment horizontal="right"/>
      <protection locked="0"/>
    </xf>
    <xf numFmtId="0" fontId="5" fillId="2" borderId="5" xfId="0" applyFont="1" applyFill="1" applyBorder="1" applyAlignment="1" applyProtection="1">
      <alignment horizontal="right"/>
      <protection locked="0"/>
    </xf>
    <xf numFmtId="0" fontId="5" fillId="2" borderId="2" xfId="0" applyFont="1" applyFill="1" applyBorder="1" applyAlignment="1" applyProtection="1">
      <alignment horizontal="right"/>
      <protection locked="0"/>
    </xf>
    <xf numFmtId="0" fontId="8" fillId="3" borderId="1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left"/>
    </xf>
    <xf numFmtId="164" fontId="2" fillId="2" borderId="3" xfId="0" applyNumberFormat="1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Alignment="1">
      <alignment horizontal="right"/>
    </xf>
    <xf numFmtId="0" fontId="14" fillId="2" borderId="5" xfId="0" applyFont="1" applyFill="1" applyBorder="1" applyAlignment="1">
      <alignment horizontal="right"/>
    </xf>
    <xf numFmtId="0" fontId="14" fillId="2" borderId="2" xfId="0" applyFont="1" applyFill="1" applyBorder="1" applyAlignment="1">
      <alignment horizontal="right"/>
    </xf>
    <xf numFmtId="0" fontId="2" fillId="2" borderId="10" xfId="0" applyFont="1" applyFill="1" applyBorder="1" applyAlignment="1" applyProtection="1">
      <alignment horizontal="right"/>
      <protection locked="0"/>
    </xf>
    <xf numFmtId="0" fontId="9" fillId="2" borderId="5" xfId="0" applyFont="1" applyFill="1" applyBorder="1" applyAlignment="1">
      <alignment horizontal="right"/>
    </xf>
    <xf numFmtId="0" fontId="9" fillId="2" borderId="2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left"/>
    </xf>
    <xf numFmtId="0" fontId="2" fillId="6" borderId="5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</cellXfs>
  <cellStyles count="19">
    <cellStyle name="Comma" xfId="1" builtinId="3"/>
    <cellStyle name="Comma 10" xfId="4" xr:uid="{00000000-0005-0000-0000-000001000000}"/>
    <cellStyle name="Comma 11" xfId="17" xr:uid="{00000000-0005-0000-0000-000002000000}"/>
    <cellStyle name="Comma 12" xfId="18" xr:uid="{00000000-0005-0000-0000-000003000000}"/>
    <cellStyle name="Comma 2" xfId="10" xr:uid="{00000000-0005-0000-0000-000004000000}"/>
    <cellStyle name="Comma 3" xfId="11" xr:uid="{00000000-0005-0000-0000-000005000000}"/>
    <cellStyle name="Comma 4" xfId="12" xr:uid="{00000000-0005-0000-0000-000006000000}"/>
    <cellStyle name="Comma 5" xfId="13" xr:uid="{00000000-0005-0000-0000-000007000000}"/>
    <cellStyle name="Comma 6" xfId="14" xr:uid="{00000000-0005-0000-0000-000008000000}"/>
    <cellStyle name="Comma 7" xfId="15" xr:uid="{00000000-0005-0000-0000-000009000000}"/>
    <cellStyle name="Comma 8" xfId="16" xr:uid="{00000000-0005-0000-0000-00000A000000}"/>
    <cellStyle name="Comma 9" xfId="8" xr:uid="{00000000-0005-0000-0000-00000B000000}"/>
    <cellStyle name="Currency" xfId="2" builtinId="4"/>
    <cellStyle name="Normal" xfId="0" builtinId="0"/>
    <cellStyle name="Normal 2" xfId="9" xr:uid="{00000000-0005-0000-0000-00000E000000}"/>
    <cellStyle name="Normal 3" xfId="7" xr:uid="{00000000-0005-0000-0000-00000F000000}"/>
    <cellStyle name="Normal 4" xfId="5" xr:uid="{00000000-0005-0000-0000-000010000000}"/>
    <cellStyle name="Percent" xfId="3" builtinId="5"/>
    <cellStyle name="Percent 2" xfId="6" xr:uid="{00000000-0005-0000-0000-000012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185"/>
  <sheetViews>
    <sheetView tabSelected="1" zoomScale="90" zoomScaleNormal="90" workbookViewId="0">
      <selection activeCell="D10" sqref="D10"/>
    </sheetView>
  </sheetViews>
  <sheetFormatPr defaultColWidth="9.08984375" defaultRowHeight="14.5" x14ac:dyDescent="0.35"/>
  <cols>
    <col min="1" max="1" width="3" style="1" customWidth="1"/>
    <col min="2" max="2" width="8.90625" style="1" customWidth="1"/>
    <col min="3" max="7" width="9.08984375" style="1"/>
    <col min="8" max="17" width="8.36328125" style="1" customWidth="1"/>
    <col min="18" max="23" width="12.08984375" style="1" customWidth="1"/>
    <col min="24" max="16384" width="9.08984375" style="1"/>
  </cols>
  <sheetData>
    <row r="1" spans="1:23" ht="14.25" customHeight="1" x14ac:dyDescent="0.35">
      <c r="A1" s="136" t="s">
        <v>0</v>
      </c>
      <c r="B1" s="137"/>
      <c r="C1" s="138">
        <v>45108</v>
      </c>
      <c r="D1" s="139"/>
      <c r="E1" s="140" t="s">
        <v>1</v>
      </c>
      <c r="F1" s="92"/>
      <c r="G1" s="3" t="s">
        <v>2</v>
      </c>
      <c r="H1" s="102"/>
      <c r="I1" s="142"/>
      <c r="J1" s="143"/>
      <c r="K1" s="143"/>
      <c r="L1" s="143"/>
      <c r="M1" s="143"/>
      <c r="N1" s="143"/>
      <c r="O1" s="143"/>
      <c r="P1" s="143"/>
      <c r="Q1" s="144"/>
      <c r="R1" s="73">
        <f>ROUND(IF(R6="",0,12*(YEAR(R7)-YEAR(R6))+MONTH(R7)-MONTH(R6) +
 (DAY(R7)/(DATE(YEAR(R7),MONTH(R7)+1,1)-DATE(YEAR(R7),MONTH(R7),1))) -
 ((DAY(R6)-1)/(DATE(YEAR(R6),MONTH(R6)+1,1)-DATE(YEAR(R6),MONTH(R6),1)))),2)</f>
        <v>12</v>
      </c>
      <c r="S1" s="72"/>
      <c r="T1" s="165" t="s">
        <v>56</v>
      </c>
      <c r="U1" s="166"/>
      <c r="V1" s="145">
        <v>44562</v>
      </c>
      <c r="W1" s="146"/>
    </row>
    <row r="2" spans="1:23" ht="13.5" customHeight="1" x14ac:dyDescent="0.35">
      <c r="A2" s="136" t="s">
        <v>3</v>
      </c>
      <c r="B2" s="137"/>
      <c r="C2" s="147">
        <v>46234</v>
      </c>
      <c r="D2" s="148"/>
      <c r="E2" s="141"/>
      <c r="F2" s="93"/>
      <c r="G2" s="3" t="s">
        <v>4</v>
      </c>
      <c r="H2" s="102"/>
      <c r="I2" s="149"/>
      <c r="J2" s="150"/>
      <c r="K2" s="150"/>
      <c r="L2" s="150"/>
      <c r="M2" s="150"/>
      <c r="N2" s="150"/>
      <c r="O2" s="150"/>
      <c r="P2" s="150"/>
      <c r="Q2" s="151"/>
      <c r="R2" s="4">
        <v>12</v>
      </c>
      <c r="S2" s="5">
        <f>ROUND(IF(S6="",0,12*(YEAR(S7)-YEAR(S6))+MONTH(S7)-MONTH(S6) +
 (DAY(S7)/(DATE(YEAR(S7),MONTH(S7)+1,1)-DATE(YEAR(S7),MONTH(S7),1))) -
 ((DAY(S6)-1)/(DATE(YEAR(S6),MONTH(S6)+1,1)-DATE(YEAR(S6),MONTH(S6),1)))),2)</f>
        <v>12</v>
      </c>
      <c r="T2" s="75">
        <f>ROUND(IF(T6="",0,12*(YEAR(T7)-YEAR(T6))+MONTH(T7)-MONTH(T6) +
 (DAY(T7)/(DATE(YEAR(T7),MONTH(T7)+1,1)-DATE(YEAR(T7),MONTH(T7),1))) -
 ((DAY(T6)-1)/(DATE(YEAR(T6),MONTH(T6)+1,1)-DATE(YEAR(T6),MONTH(T6),1)))),2)</f>
        <v>12</v>
      </c>
      <c r="U2" s="75">
        <f>ROUND(IF(U6="",0,12*(YEAR(U7)-YEAR(U6))+MONTH(U7)-MONTH(U6) +
 (DAY(U7)/(DATE(YEAR(U7),MONTH(U7)+1,1)-DATE(YEAR(U7),MONTH(U7),1))) -
 ((DAY(U6)-1)/(DATE(YEAR(U6),MONTH(U6)+1,1)-DATE(YEAR(U6),MONTH(U6),1)))),2)</f>
        <v>1</v>
      </c>
      <c r="V2" s="75">
        <f>ROUND(IF(V6="",0,12*(YEAR(V7)-YEAR(V6))+MONTH(V7)-MONTH(V6) +
 (DAY(V7)/(DATE(YEAR(V7),MONTH(V7)+1,1)-DATE(YEAR(V7),MONTH(V7),1))) -
 ((DAY(V6)-1)/(DATE(YEAR(V6),MONTH(V6)+1,1)-DATE(YEAR(V6),MONTH(V6),1)))),2)</f>
        <v>0</v>
      </c>
      <c r="W2" s="85">
        <f>ROUND(12*(YEAR(C2)-YEAR(C1))+MONTH(C2)-MONTH(C1) +
 (DAY(C2)/(DATE(YEAR(C2),MONTH(C2)+1,1)-DATE(YEAR(C2),MONTH(C2),1))) -
 ((DAY(C1)-1)/(DATE(YEAR(C1),MONTH(C1)+1,1)-DATE(YEAR(C1),MONTH(C1),1))),2)</f>
        <v>37</v>
      </c>
    </row>
    <row r="3" spans="1:23" ht="12.75" customHeight="1" thickBot="1" x14ac:dyDescent="0.4">
      <c r="C3" s="6"/>
      <c r="R3" s="7" t="s">
        <v>5</v>
      </c>
      <c r="S3" s="7" t="s">
        <v>5</v>
      </c>
      <c r="T3" s="7" t="s">
        <v>5</v>
      </c>
      <c r="U3" s="7" t="s">
        <v>5</v>
      </c>
      <c r="V3" s="7" t="s">
        <v>5</v>
      </c>
      <c r="W3" s="86" t="s">
        <v>5</v>
      </c>
    </row>
    <row r="4" spans="1:23" ht="15" thickBot="1" x14ac:dyDescent="0.4">
      <c r="A4" s="152" t="s">
        <v>6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4"/>
      <c r="O4" s="158" t="s">
        <v>7</v>
      </c>
      <c r="P4" s="159"/>
      <c r="Q4" s="162" t="s">
        <v>8</v>
      </c>
      <c r="R4" s="8" t="str">
        <f>IF(W2&gt;=R2,"",ROUND(W2,2)&amp; " Months")</f>
        <v/>
      </c>
      <c r="S4" s="9"/>
      <c r="T4" s="164" t="s">
        <v>9</v>
      </c>
      <c r="U4" s="164"/>
      <c r="V4" s="10" t="s">
        <v>10</v>
      </c>
      <c r="W4" s="87" t="s">
        <v>11</v>
      </c>
    </row>
    <row r="5" spans="1:23" x14ac:dyDescent="0.35">
      <c r="A5" s="155"/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7"/>
      <c r="O5" s="160"/>
      <c r="P5" s="161"/>
      <c r="Q5" s="163"/>
      <c r="R5" s="11" t="s">
        <v>12</v>
      </c>
      <c r="S5" s="11" t="s">
        <v>13</v>
      </c>
      <c r="T5" s="11" t="s">
        <v>14</v>
      </c>
      <c r="U5" s="11" t="s">
        <v>15</v>
      </c>
      <c r="V5" s="11" t="s">
        <v>16</v>
      </c>
      <c r="W5" s="12" t="s">
        <v>17</v>
      </c>
    </row>
    <row r="6" spans="1:23" ht="15" customHeight="1" x14ac:dyDescent="0.35">
      <c r="A6" s="167" t="s">
        <v>18</v>
      </c>
      <c r="B6" s="168"/>
      <c r="C6" s="168"/>
      <c r="D6" s="168"/>
      <c r="E6" s="168"/>
      <c r="F6" s="168"/>
      <c r="G6" s="169"/>
      <c r="H6" s="181" t="s">
        <v>19</v>
      </c>
      <c r="I6" s="182"/>
      <c r="J6" s="173" t="s">
        <v>20</v>
      </c>
      <c r="K6" s="174"/>
      <c r="L6" s="174"/>
      <c r="M6" s="174"/>
      <c r="N6" s="174"/>
      <c r="O6" s="175" t="s">
        <v>21</v>
      </c>
      <c r="P6" s="176"/>
      <c r="Q6" s="178" t="s">
        <v>22</v>
      </c>
      <c r="R6" s="76">
        <f>C1</f>
        <v>45108</v>
      </c>
      <c r="S6" s="76">
        <f>IF(R7&lt;C2,DATE(YEAR(R7),MONTH(R7),DAY(R7)+1),"")</f>
        <v>45474</v>
      </c>
      <c r="T6" s="76">
        <f>IF($S$7&lt;$C$2,DATE(YEAR(S7),MONTH(S7),DAY(S7)+1),"")</f>
        <v>45839</v>
      </c>
      <c r="U6" s="76">
        <f>IF(AND($S$7&lt;$C$2,$T7&lt;$C$2),DATE(YEAR(T7),MONTH(T7),DAY(T7)+1),"")</f>
        <v>46204</v>
      </c>
      <c r="V6" s="76" t="str">
        <f>IF(AND($S$7&lt;$C$2,$T7&lt;$C$2,U7&lt;C2),DATE(YEAR(U7),MONTH(U7),DAY(U7)+1),"")</f>
        <v/>
      </c>
      <c r="W6" s="13">
        <f>C1</f>
        <v>45108</v>
      </c>
    </row>
    <row r="7" spans="1:23" ht="13.5" customHeight="1" x14ac:dyDescent="0.35">
      <c r="A7" s="170"/>
      <c r="B7" s="171"/>
      <c r="C7" s="171"/>
      <c r="D7" s="171"/>
      <c r="E7" s="171"/>
      <c r="F7" s="171"/>
      <c r="G7" s="172"/>
      <c r="H7" s="183"/>
      <c r="I7" s="184"/>
      <c r="J7" s="14" t="s">
        <v>23</v>
      </c>
      <c r="K7" s="14" t="s">
        <v>24</v>
      </c>
      <c r="L7" s="14" t="s">
        <v>25</v>
      </c>
      <c r="M7" s="14" t="s">
        <v>26</v>
      </c>
      <c r="N7" s="14" t="s">
        <v>27</v>
      </c>
      <c r="O7" s="173"/>
      <c r="P7" s="177"/>
      <c r="Q7" s="178"/>
      <c r="R7" s="76">
        <f>IF(W2&lt;R2,C2,(DATE(YEAR(R6),MONTH(R6)+R2,DAY(R6)-1)))</f>
        <v>45473</v>
      </c>
      <c r="S7" s="76">
        <f>IF(R7=C2,"",IF((DATE(YEAR(S6)+1,MONTH(S6),DAY(S6)-1))&gt;$C$2,$C$2,(DATE(YEAR(S6)+1,MONTH(S6),DAY(S6)-1))))</f>
        <v>45838</v>
      </c>
      <c r="T7" s="76">
        <f>IF(R7=C2,"",IF(S7=C2,"",IF((DATE(YEAR(T6)+1,MONTH(T6),DAY(T6)-1))&gt;$C$2,$C$2,(DATE(YEAR(T6)+1,MONTH(T6),DAY(T6)-1)))))</f>
        <v>46203</v>
      </c>
      <c r="U7" s="76">
        <f>IF($C$2=$R$7,"",IF($S$7=$C$2,"",IF($T$7=$C$2,"",IF((DATE(YEAR(U6)+1,MONTH(U6),DAY(U6)-1))&gt;$C$2,$C$2,(DATE(YEAR(U6)+1,MONTH(U6),DAY(U6)-1))))))</f>
        <v>46234</v>
      </c>
      <c r="V7" s="76" t="str">
        <f>IF($C2=$R$7,"",IF($S$7=$C$2,"",IF($T$7=$C$2,"",IF($U7=C2,"",IF((DATE(YEAR(V6)+1,MONTH(V6),DAY(V6)-1))&gt;$C$2,$C$2,(DATE(YEAR(V6)+1,MONTH(V6),DAY(V6)-1)))))))</f>
        <v/>
      </c>
      <c r="W7" s="15">
        <f>C2</f>
        <v>46234</v>
      </c>
    </row>
    <row r="8" spans="1:23" ht="12" customHeight="1" x14ac:dyDescent="0.35">
      <c r="A8" s="16">
        <v>1</v>
      </c>
      <c r="B8" s="17"/>
      <c r="C8" s="17"/>
      <c r="D8" s="17"/>
      <c r="E8" s="17"/>
      <c r="F8" s="17"/>
      <c r="G8" s="18"/>
      <c r="H8" s="185"/>
      <c r="I8" s="186"/>
      <c r="J8" s="19"/>
      <c r="K8" s="19"/>
      <c r="L8" s="19"/>
      <c r="M8" s="19"/>
      <c r="N8" s="19"/>
      <c r="O8" s="179" t="s">
        <v>28</v>
      </c>
      <c r="P8" s="180"/>
      <c r="Q8" s="74">
        <v>0</v>
      </c>
      <c r="R8" s="77">
        <f>ROUND(H8*J8/12*$R$2,0)/12*$R$1</f>
        <v>0</v>
      </c>
      <c r="S8" s="77">
        <f>ROUND($H8*(1+Q8)*K8,0)/12*$S$2</f>
        <v>0</v>
      </c>
      <c r="T8" s="77">
        <f>ROUND($H8*((1+Q8)^2)*L8,0)/12*$T$2</f>
        <v>0</v>
      </c>
      <c r="U8" s="77">
        <f>ROUND($H8*((1+Q8)^3)*M8,0)/12*$U$2</f>
        <v>0</v>
      </c>
      <c r="V8" s="77">
        <f>ROUND($H8*((1+Q8)^4)*N8,0)/12*$V$2</f>
        <v>0</v>
      </c>
      <c r="W8" s="20">
        <f>SUM(R8:V8)</f>
        <v>0</v>
      </c>
    </row>
    <row r="9" spans="1:23" ht="12" customHeight="1" x14ac:dyDescent="0.35">
      <c r="A9" s="16">
        <v>2</v>
      </c>
      <c r="B9" s="17"/>
      <c r="C9" s="17"/>
      <c r="D9" s="17"/>
      <c r="E9" s="17"/>
      <c r="F9" s="17"/>
      <c r="G9" s="18"/>
      <c r="H9" s="185"/>
      <c r="I9" s="186"/>
      <c r="J9" s="19"/>
      <c r="K9" s="19"/>
      <c r="L9" s="19"/>
      <c r="M9" s="19"/>
      <c r="N9" s="19"/>
      <c r="O9" s="179" t="s">
        <v>28</v>
      </c>
      <c r="P9" s="180"/>
      <c r="Q9" s="74">
        <v>0</v>
      </c>
      <c r="R9" s="77">
        <f t="shared" ref="R9:R31" si="0">ROUND(H9*J9/12*$R$2,0)/12*$R$1</f>
        <v>0</v>
      </c>
      <c r="S9" s="77">
        <f t="shared" ref="S9:S31" si="1">ROUND($H9*(1+Q9)*K9,0)/12*$S$2</f>
        <v>0</v>
      </c>
      <c r="T9" s="77">
        <f t="shared" ref="T9:T31" si="2">ROUND($H9*((1+Q9)^2)*L9,0)/12*$T$2</f>
        <v>0</v>
      </c>
      <c r="U9" s="77">
        <f t="shared" ref="U9:U31" si="3">ROUND($H9*((1+Q9)^3)*M9,0)/12*$U$2</f>
        <v>0</v>
      </c>
      <c r="V9" s="77">
        <f t="shared" ref="V9:V31" si="4">ROUND($H9*((1+Q9)^4)*N9,0)/12*$V$2</f>
        <v>0</v>
      </c>
      <c r="W9" s="78">
        <f t="shared" ref="W9:W31" si="5">SUM(R9:V9)</f>
        <v>0</v>
      </c>
    </row>
    <row r="10" spans="1:23" ht="12" customHeight="1" x14ac:dyDescent="0.35">
      <c r="A10" s="16">
        <v>3</v>
      </c>
      <c r="B10" s="17"/>
      <c r="C10" s="17"/>
      <c r="D10" s="17"/>
      <c r="E10" s="17"/>
      <c r="F10" s="17"/>
      <c r="G10" s="18"/>
      <c r="H10" s="185"/>
      <c r="I10" s="186"/>
      <c r="J10" s="19"/>
      <c r="K10" s="19"/>
      <c r="L10" s="19"/>
      <c r="M10" s="19"/>
      <c r="N10" s="19"/>
      <c r="O10" s="179" t="s">
        <v>28</v>
      </c>
      <c r="P10" s="180"/>
      <c r="Q10" s="74">
        <v>0</v>
      </c>
      <c r="R10" s="77">
        <f t="shared" si="0"/>
        <v>0</v>
      </c>
      <c r="S10" s="77">
        <f t="shared" si="1"/>
        <v>0</v>
      </c>
      <c r="T10" s="77">
        <f t="shared" si="2"/>
        <v>0</v>
      </c>
      <c r="U10" s="77">
        <f t="shared" si="3"/>
        <v>0</v>
      </c>
      <c r="V10" s="77">
        <f t="shared" si="4"/>
        <v>0</v>
      </c>
      <c r="W10" s="78">
        <f t="shared" si="5"/>
        <v>0</v>
      </c>
    </row>
    <row r="11" spans="1:23" ht="12" customHeight="1" x14ac:dyDescent="0.35">
      <c r="A11" s="16">
        <v>4</v>
      </c>
      <c r="B11" s="17"/>
      <c r="C11" s="17"/>
      <c r="D11" s="17"/>
      <c r="E11" s="17"/>
      <c r="F11" s="17"/>
      <c r="G11" s="18"/>
      <c r="H11" s="185"/>
      <c r="I11" s="186"/>
      <c r="J11" s="19"/>
      <c r="K11" s="19"/>
      <c r="L11" s="19"/>
      <c r="M11" s="19"/>
      <c r="N11" s="19"/>
      <c r="O11" s="179" t="s">
        <v>28</v>
      </c>
      <c r="P11" s="180"/>
      <c r="Q11" s="74">
        <v>0</v>
      </c>
      <c r="R11" s="77">
        <f t="shared" si="0"/>
        <v>0</v>
      </c>
      <c r="S11" s="77">
        <f t="shared" si="1"/>
        <v>0</v>
      </c>
      <c r="T11" s="77">
        <f t="shared" si="2"/>
        <v>0</v>
      </c>
      <c r="U11" s="77">
        <f t="shared" si="3"/>
        <v>0</v>
      </c>
      <c r="V11" s="77">
        <f t="shared" si="4"/>
        <v>0</v>
      </c>
      <c r="W11" s="78">
        <f t="shared" si="5"/>
        <v>0</v>
      </c>
    </row>
    <row r="12" spans="1:23" ht="12" customHeight="1" x14ac:dyDescent="0.35">
      <c r="A12" s="16">
        <v>5</v>
      </c>
      <c r="B12" s="17"/>
      <c r="C12" s="17"/>
      <c r="D12" s="17"/>
      <c r="E12" s="17"/>
      <c r="F12" s="17"/>
      <c r="G12" s="18"/>
      <c r="H12" s="185"/>
      <c r="I12" s="186"/>
      <c r="J12" s="19"/>
      <c r="K12" s="19"/>
      <c r="L12" s="19"/>
      <c r="M12" s="19"/>
      <c r="N12" s="19"/>
      <c r="O12" s="179" t="s">
        <v>28</v>
      </c>
      <c r="P12" s="180"/>
      <c r="Q12" s="74">
        <v>0</v>
      </c>
      <c r="R12" s="77">
        <f t="shared" si="0"/>
        <v>0</v>
      </c>
      <c r="S12" s="77">
        <f t="shared" si="1"/>
        <v>0</v>
      </c>
      <c r="T12" s="77">
        <f t="shared" si="2"/>
        <v>0</v>
      </c>
      <c r="U12" s="77">
        <f t="shared" si="3"/>
        <v>0</v>
      </c>
      <c r="V12" s="77">
        <f t="shared" si="4"/>
        <v>0</v>
      </c>
      <c r="W12" s="78">
        <f t="shared" si="5"/>
        <v>0</v>
      </c>
    </row>
    <row r="13" spans="1:23" ht="12" customHeight="1" x14ac:dyDescent="0.35">
      <c r="A13" s="16">
        <v>6</v>
      </c>
      <c r="B13" s="17"/>
      <c r="C13" s="17"/>
      <c r="D13" s="17"/>
      <c r="E13" s="17"/>
      <c r="F13" s="17"/>
      <c r="G13" s="18"/>
      <c r="H13" s="185"/>
      <c r="I13" s="186"/>
      <c r="J13" s="19"/>
      <c r="K13" s="19"/>
      <c r="L13" s="19"/>
      <c r="M13" s="19"/>
      <c r="N13" s="19"/>
      <c r="O13" s="179" t="s">
        <v>28</v>
      </c>
      <c r="P13" s="180"/>
      <c r="Q13" s="74">
        <v>0</v>
      </c>
      <c r="R13" s="77">
        <f t="shared" si="0"/>
        <v>0</v>
      </c>
      <c r="S13" s="77">
        <f t="shared" si="1"/>
        <v>0</v>
      </c>
      <c r="T13" s="77">
        <f t="shared" si="2"/>
        <v>0</v>
      </c>
      <c r="U13" s="77">
        <f t="shared" si="3"/>
        <v>0</v>
      </c>
      <c r="V13" s="77">
        <f t="shared" si="4"/>
        <v>0</v>
      </c>
      <c r="W13" s="78">
        <f t="shared" si="5"/>
        <v>0</v>
      </c>
    </row>
    <row r="14" spans="1:23" ht="12" customHeight="1" x14ac:dyDescent="0.35">
      <c r="A14" s="16">
        <v>7</v>
      </c>
      <c r="B14" s="17"/>
      <c r="C14" s="17"/>
      <c r="D14" s="17"/>
      <c r="E14" s="17"/>
      <c r="F14" s="17"/>
      <c r="G14" s="18"/>
      <c r="H14" s="185"/>
      <c r="I14" s="186"/>
      <c r="J14" s="19"/>
      <c r="K14" s="19"/>
      <c r="L14" s="19"/>
      <c r="M14" s="19"/>
      <c r="N14" s="19"/>
      <c r="O14" s="179" t="s">
        <v>28</v>
      </c>
      <c r="P14" s="180"/>
      <c r="Q14" s="74">
        <v>0</v>
      </c>
      <c r="R14" s="77">
        <f t="shared" si="0"/>
        <v>0</v>
      </c>
      <c r="S14" s="77">
        <f t="shared" si="1"/>
        <v>0</v>
      </c>
      <c r="T14" s="77">
        <f t="shared" si="2"/>
        <v>0</v>
      </c>
      <c r="U14" s="77">
        <f t="shared" si="3"/>
        <v>0</v>
      </c>
      <c r="V14" s="77">
        <f t="shared" si="4"/>
        <v>0</v>
      </c>
      <c r="W14" s="78">
        <f t="shared" si="5"/>
        <v>0</v>
      </c>
    </row>
    <row r="15" spans="1:23" ht="12" customHeight="1" x14ac:dyDescent="0.35">
      <c r="A15" s="16">
        <v>8</v>
      </c>
      <c r="B15" s="17"/>
      <c r="C15" s="17"/>
      <c r="D15" s="17"/>
      <c r="E15" s="17"/>
      <c r="F15" s="17"/>
      <c r="G15" s="18"/>
      <c r="H15" s="185"/>
      <c r="I15" s="186"/>
      <c r="J15" s="19"/>
      <c r="K15" s="19"/>
      <c r="L15" s="19"/>
      <c r="M15" s="19"/>
      <c r="N15" s="19"/>
      <c r="O15" s="179" t="s">
        <v>28</v>
      </c>
      <c r="P15" s="180"/>
      <c r="Q15" s="74">
        <v>0</v>
      </c>
      <c r="R15" s="77">
        <f t="shared" si="0"/>
        <v>0</v>
      </c>
      <c r="S15" s="77">
        <f t="shared" si="1"/>
        <v>0</v>
      </c>
      <c r="T15" s="77">
        <f t="shared" si="2"/>
        <v>0</v>
      </c>
      <c r="U15" s="77">
        <f t="shared" si="3"/>
        <v>0</v>
      </c>
      <c r="V15" s="77">
        <f t="shared" si="4"/>
        <v>0</v>
      </c>
      <c r="W15" s="78">
        <f t="shared" si="5"/>
        <v>0</v>
      </c>
    </row>
    <row r="16" spans="1:23" ht="12" customHeight="1" x14ac:dyDescent="0.35">
      <c r="A16" s="16">
        <v>9</v>
      </c>
      <c r="B16" s="17"/>
      <c r="C16" s="17"/>
      <c r="D16" s="17"/>
      <c r="E16" s="17"/>
      <c r="F16" s="17"/>
      <c r="G16" s="18"/>
      <c r="H16" s="185"/>
      <c r="I16" s="186"/>
      <c r="J16" s="19"/>
      <c r="K16" s="19"/>
      <c r="L16" s="19"/>
      <c r="M16" s="19"/>
      <c r="N16" s="19"/>
      <c r="O16" s="179" t="s">
        <v>28</v>
      </c>
      <c r="P16" s="180"/>
      <c r="Q16" s="74">
        <v>0</v>
      </c>
      <c r="R16" s="77">
        <f t="shared" si="0"/>
        <v>0</v>
      </c>
      <c r="S16" s="77">
        <f t="shared" si="1"/>
        <v>0</v>
      </c>
      <c r="T16" s="77">
        <f t="shared" si="2"/>
        <v>0</v>
      </c>
      <c r="U16" s="77">
        <f t="shared" si="3"/>
        <v>0</v>
      </c>
      <c r="V16" s="77">
        <f t="shared" si="4"/>
        <v>0</v>
      </c>
      <c r="W16" s="78">
        <f t="shared" si="5"/>
        <v>0</v>
      </c>
    </row>
    <row r="17" spans="1:23" ht="12" customHeight="1" x14ac:dyDescent="0.35">
      <c r="A17" s="16">
        <v>10</v>
      </c>
      <c r="B17" s="17"/>
      <c r="C17" s="17"/>
      <c r="D17" s="17"/>
      <c r="E17" s="17"/>
      <c r="F17" s="17"/>
      <c r="G17" s="18"/>
      <c r="H17" s="185"/>
      <c r="I17" s="186"/>
      <c r="J17" s="19"/>
      <c r="K17" s="19"/>
      <c r="L17" s="19"/>
      <c r="M17" s="19"/>
      <c r="N17" s="19"/>
      <c r="O17" s="179" t="s">
        <v>28</v>
      </c>
      <c r="P17" s="180"/>
      <c r="Q17" s="74">
        <v>0</v>
      </c>
      <c r="R17" s="77">
        <f t="shared" si="0"/>
        <v>0</v>
      </c>
      <c r="S17" s="77">
        <f t="shared" si="1"/>
        <v>0</v>
      </c>
      <c r="T17" s="77">
        <f t="shared" si="2"/>
        <v>0</v>
      </c>
      <c r="U17" s="77">
        <f t="shared" si="3"/>
        <v>0</v>
      </c>
      <c r="V17" s="77">
        <f t="shared" si="4"/>
        <v>0</v>
      </c>
      <c r="W17" s="78">
        <f t="shared" si="5"/>
        <v>0</v>
      </c>
    </row>
    <row r="18" spans="1:23" ht="12" customHeight="1" x14ac:dyDescent="0.35">
      <c r="A18" s="16">
        <v>11</v>
      </c>
      <c r="B18" s="17"/>
      <c r="C18" s="17"/>
      <c r="D18" s="17"/>
      <c r="E18" s="17"/>
      <c r="F18" s="17"/>
      <c r="G18" s="18"/>
      <c r="H18" s="185"/>
      <c r="I18" s="186"/>
      <c r="J18" s="19"/>
      <c r="K18" s="19"/>
      <c r="L18" s="19"/>
      <c r="M18" s="19"/>
      <c r="N18" s="19"/>
      <c r="O18" s="179" t="s">
        <v>28</v>
      </c>
      <c r="P18" s="180"/>
      <c r="Q18" s="74">
        <v>0</v>
      </c>
      <c r="R18" s="77">
        <f t="shared" si="0"/>
        <v>0</v>
      </c>
      <c r="S18" s="77">
        <f t="shared" si="1"/>
        <v>0</v>
      </c>
      <c r="T18" s="77">
        <f t="shared" si="2"/>
        <v>0</v>
      </c>
      <c r="U18" s="77">
        <f t="shared" si="3"/>
        <v>0</v>
      </c>
      <c r="V18" s="77">
        <f t="shared" si="4"/>
        <v>0</v>
      </c>
      <c r="W18" s="78">
        <f t="shared" si="5"/>
        <v>0</v>
      </c>
    </row>
    <row r="19" spans="1:23" ht="12" customHeight="1" x14ac:dyDescent="0.35">
      <c r="A19" s="16">
        <v>12</v>
      </c>
      <c r="B19" s="17"/>
      <c r="C19" s="17"/>
      <c r="D19" s="17"/>
      <c r="E19" s="17"/>
      <c r="F19" s="17"/>
      <c r="G19" s="18"/>
      <c r="H19" s="185"/>
      <c r="I19" s="186"/>
      <c r="J19" s="19"/>
      <c r="K19" s="19"/>
      <c r="L19" s="19"/>
      <c r="M19" s="19"/>
      <c r="N19" s="19"/>
      <c r="O19" s="179" t="s">
        <v>28</v>
      </c>
      <c r="P19" s="180"/>
      <c r="Q19" s="74">
        <v>0</v>
      </c>
      <c r="R19" s="77">
        <f t="shared" si="0"/>
        <v>0</v>
      </c>
      <c r="S19" s="77">
        <f t="shared" si="1"/>
        <v>0</v>
      </c>
      <c r="T19" s="77">
        <f t="shared" si="2"/>
        <v>0</v>
      </c>
      <c r="U19" s="77">
        <f t="shared" si="3"/>
        <v>0</v>
      </c>
      <c r="V19" s="77">
        <f t="shared" si="4"/>
        <v>0</v>
      </c>
      <c r="W19" s="78">
        <f t="shared" si="5"/>
        <v>0</v>
      </c>
    </row>
    <row r="20" spans="1:23" ht="12" customHeight="1" x14ac:dyDescent="0.35">
      <c r="A20" s="16">
        <v>13</v>
      </c>
      <c r="B20" s="17"/>
      <c r="C20" s="17"/>
      <c r="D20" s="17"/>
      <c r="E20" s="17"/>
      <c r="F20" s="17"/>
      <c r="G20" s="18"/>
      <c r="H20" s="185"/>
      <c r="I20" s="186"/>
      <c r="J20" s="19"/>
      <c r="K20" s="19"/>
      <c r="L20" s="19"/>
      <c r="M20" s="19"/>
      <c r="N20" s="19"/>
      <c r="O20" s="179" t="s">
        <v>28</v>
      </c>
      <c r="P20" s="180"/>
      <c r="Q20" s="74">
        <v>0</v>
      </c>
      <c r="R20" s="77">
        <f t="shared" si="0"/>
        <v>0</v>
      </c>
      <c r="S20" s="77">
        <f t="shared" si="1"/>
        <v>0</v>
      </c>
      <c r="T20" s="77">
        <f>ROUND($H20*((1+Q20)^2)*L20,0)/12*$T$2</f>
        <v>0</v>
      </c>
      <c r="U20" s="77">
        <f t="shared" si="3"/>
        <v>0</v>
      </c>
      <c r="V20" s="77">
        <f t="shared" si="4"/>
        <v>0</v>
      </c>
      <c r="W20" s="78">
        <f t="shared" si="5"/>
        <v>0</v>
      </c>
    </row>
    <row r="21" spans="1:23" ht="12" customHeight="1" x14ac:dyDescent="0.35">
      <c r="A21" s="16">
        <v>14</v>
      </c>
      <c r="B21" s="17"/>
      <c r="C21" s="17"/>
      <c r="D21" s="17"/>
      <c r="E21" s="17"/>
      <c r="F21" s="17"/>
      <c r="G21" s="18"/>
      <c r="H21" s="185"/>
      <c r="I21" s="186"/>
      <c r="J21" s="19"/>
      <c r="K21" s="19"/>
      <c r="L21" s="19"/>
      <c r="M21" s="19"/>
      <c r="N21" s="19"/>
      <c r="O21" s="179" t="s">
        <v>28</v>
      </c>
      <c r="P21" s="180"/>
      <c r="Q21" s="74">
        <v>0</v>
      </c>
      <c r="R21" s="77">
        <f t="shared" si="0"/>
        <v>0</v>
      </c>
      <c r="S21" s="77">
        <f t="shared" si="1"/>
        <v>0</v>
      </c>
      <c r="T21" s="77">
        <f t="shared" si="2"/>
        <v>0</v>
      </c>
      <c r="U21" s="77">
        <f t="shared" si="3"/>
        <v>0</v>
      </c>
      <c r="V21" s="77">
        <f t="shared" si="4"/>
        <v>0</v>
      </c>
      <c r="W21" s="78">
        <f t="shared" si="5"/>
        <v>0</v>
      </c>
    </row>
    <row r="22" spans="1:23" ht="12" customHeight="1" x14ac:dyDescent="0.35">
      <c r="A22" s="16">
        <v>15</v>
      </c>
      <c r="B22" s="17"/>
      <c r="C22" s="17"/>
      <c r="D22" s="17"/>
      <c r="E22" s="17"/>
      <c r="F22" s="17"/>
      <c r="G22" s="18"/>
      <c r="H22" s="185"/>
      <c r="I22" s="186"/>
      <c r="J22" s="19"/>
      <c r="K22" s="19"/>
      <c r="L22" s="19"/>
      <c r="M22" s="19"/>
      <c r="N22" s="19"/>
      <c r="O22" s="179" t="s">
        <v>28</v>
      </c>
      <c r="P22" s="180"/>
      <c r="Q22" s="74">
        <v>0</v>
      </c>
      <c r="R22" s="77">
        <f t="shared" si="0"/>
        <v>0</v>
      </c>
      <c r="S22" s="77">
        <f t="shared" si="1"/>
        <v>0</v>
      </c>
      <c r="T22" s="77">
        <f t="shared" si="2"/>
        <v>0</v>
      </c>
      <c r="U22" s="77">
        <f t="shared" si="3"/>
        <v>0</v>
      </c>
      <c r="V22" s="77">
        <f t="shared" si="4"/>
        <v>0</v>
      </c>
      <c r="W22" s="78">
        <f t="shared" si="5"/>
        <v>0</v>
      </c>
    </row>
    <row r="23" spans="1:23" ht="12" customHeight="1" x14ac:dyDescent="0.35">
      <c r="A23" s="16">
        <v>16</v>
      </c>
      <c r="B23" s="17"/>
      <c r="C23" s="17"/>
      <c r="D23" s="17"/>
      <c r="E23" s="17"/>
      <c r="F23" s="17"/>
      <c r="G23" s="18"/>
      <c r="H23" s="185"/>
      <c r="I23" s="186"/>
      <c r="J23" s="19"/>
      <c r="K23" s="19"/>
      <c r="L23" s="19"/>
      <c r="M23" s="19"/>
      <c r="N23" s="19"/>
      <c r="O23" s="179" t="s">
        <v>28</v>
      </c>
      <c r="P23" s="180"/>
      <c r="Q23" s="74">
        <v>0</v>
      </c>
      <c r="R23" s="77">
        <f t="shared" si="0"/>
        <v>0</v>
      </c>
      <c r="S23" s="77">
        <f t="shared" si="1"/>
        <v>0</v>
      </c>
      <c r="T23" s="77">
        <f t="shared" si="2"/>
        <v>0</v>
      </c>
      <c r="U23" s="77">
        <f t="shared" si="3"/>
        <v>0</v>
      </c>
      <c r="V23" s="77">
        <f t="shared" si="4"/>
        <v>0</v>
      </c>
      <c r="W23" s="78">
        <f t="shared" si="5"/>
        <v>0</v>
      </c>
    </row>
    <row r="24" spans="1:23" ht="12" customHeight="1" x14ac:dyDescent="0.35">
      <c r="A24" s="16">
        <v>17</v>
      </c>
      <c r="B24" s="17"/>
      <c r="C24" s="17"/>
      <c r="D24" s="17"/>
      <c r="E24" s="17"/>
      <c r="F24" s="17"/>
      <c r="G24" s="18"/>
      <c r="H24" s="185"/>
      <c r="I24" s="186"/>
      <c r="J24" s="19"/>
      <c r="K24" s="19"/>
      <c r="L24" s="19"/>
      <c r="M24" s="19"/>
      <c r="N24" s="19"/>
      <c r="O24" s="179" t="s">
        <v>28</v>
      </c>
      <c r="P24" s="180"/>
      <c r="Q24" s="74">
        <v>0</v>
      </c>
      <c r="R24" s="77">
        <f t="shared" si="0"/>
        <v>0</v>
      </c>
      <c r="S24" s="77">
        <f t="shared" si="1"/>
        <v>0</v>
      </c>
      <c r="T24" s="77">
        <f t="shared" si="2"/>
        <v>0</v>
      </c>
      <c r="U24" s="77">
        <f t="shared" si="3"/>
        <v>0</v>
      </c>
      <c r="V24" s="77">
        <f t="shared" si="4"/>
        <v>0</v>
      </c>
      <c r="W24" s="78">
        <f t="shared" si="5"/>
        <v>0</v>
      </c>
    </row>
    <row r="25" spans="1:23" ht="12" customHeight="1" x14ac:dyDescent="0.35">
      <c r="A25" s="16">
        <v>18</v>
      </c>
      <c r="B25" s="17"/>
      <c r="C25" s="17"/>
      <c r="D25" s="17"/>
      <c r="E25" s="17"/>
      <c r="F25" s="17"/>
      <c r="G25" s="18"/>
      <c r="H25" s="185"/>
      <c r="I25" s="186"/>
      <c r="J25" s="19"/>
      <c r="K25" s="19"/>
      <c r="L25" s="19"/>
      <c r="M25" s="19"/>
      <c r="N25" s="19"/>
      <c r="O25" s="179" t="s">
        <v>28</v>
      </c>
      <c r="P25" s="180"/>
      <c r="Q25" s="74">
        <v>0</v>
      </c>
      <c r="R25" s="77">
        <f t="shared" si="0"/>
        <v>0</v>
      </c>
      <c r="S25" s="77">
        <f t="shared" si="1"/>
        <v>0</v>
      </c>
      <c r="T25" s="77">
        <f t="shared" si="2"/>
        <v>0</v>
      </c>
      <c r="U25" s="77">
        <f t="shared" si="3"/>
        <v>0</v>
      </c>
      <c r="V25" s="77">
        <f t="shared" si="4"/>
        <v>0</v>
      </c>
      <c r="W25" s="78">
        <f t="shared" si="5"/>
        <v>0</v>
      </c>
    </row>
    <row r="26" spans="1:23" ht="12" customHeight="1" x14ac:dyDescent="0.35">
      <c r="A26" s="16">
        <v>19</v>
      </c>
      <c r="B26" s="17"/>
      <c r="C26" s="17"/>
      <c r="D26" s="17"/>
      <c r="E26" s="17"/>
      <c r="F26" s="17"/>
      <c r="G26" s="18"/>
      <c r="H26" s="185"/>
      <c r="I26" s="186"/>
      <c r="J26" s="19"/>
      <c r="K26" s="19"/>
      <c r="L26" s="19"/>
      <c r="M26" s="19"/>
      <c r="N26" s="19"/>
      <c r="O26" s="179" t="s">
        <v>28</v>
      </c>
      <c r="P26" s="180"/>
      <c r="Q26" s="74">
        <v>0</v>
      </c>
      <c r="R26" s="77">
        <f t="shared" si="0"/>
        <v>0</v>
      </c>
      <c r="S26" s="77">
        <f t="shared" si="1"/>
        <v>0</v>
      </c>
      <c r="T26" s="77">
        <f t="shared" si="2"/>
        <v>0</v>
      </c>
      <c r="U26" s="77">
        <f t="shared" si="3"/>
        <v>0</v>
      </c>
      <c r="V26" s="77">
        <f t="shared" si="4"/>
        <v>0</v>
      </c>
      <c r="W26" s="78">
        <f t="shared" si="5"/>
        <v>0</v>
      </c>
    </row>
    <row r="27" spans="1:23" ht="12" customHeight="1" x14ac:dyDescent="0.35">
      <c r="A27" s="16">
        <v>20</v>
      </c>
      <c r="B27" s="17"/>
      <c r="C27" s="17"/>
      <c r="D27" s="17"/>
      <c r="E27" s="17"/>
      <c r="F27" s="17"/>
      <c r="G27" s="18"/>
      <c r="H27" s="185"/>
      <c r="I27" s="186"/>
      <c r="J27" s="19"/>
      <c r="K27" s="19"/>
      <c r="L27" s="19"/>
      <c r="M27" s="19"/>
      <c r="N27" s="19"/>
      <c r="O27" s="179" t="s">
        <v>28</v>
      </c>
      <c r="P27" s="180"/>
      <c r="Q27" s="74">
        <v>0</v>
      </c>
      <c r="R27" s="77">
        <f t="shared" si="0"/>
        <v>0</v>
      </c>
      <c r="S27" s="77">
        <f t="shared" si="1"/>
        <v>0</v>
      </c>
      <c r="T27" s="77">
        <f t="shared" si="2"/>
        <v>0</v>
      </c>
      <c r="U27" s="77">
        <f t="shared" si="3"/>
        <v>0</v>
      </c>
      <c r="V27" s="77">
        <f t="shared" si="4"/>
        <v>0</v>
      </c>
      <c r="W27" s="78">
        <f t="shared" si="5"/>
        <v>0</v>
      </c>
    </row>
    <row r="28" spans="1:23" ht="12" customHeight="1" x14ac:dyDescent="0.35">
      <c r="A28" s="16">
        <v>21</v>
      </c>
      <c r="B28" s="17"/>
      <c r="C28" s="17"/>
      <c r="D28" s="17"/>
      <c r="E28" s="17"/>
      <c r="F28" s="17"/>
      <c r="G28" s="18"/>
      <c r="H28" s="185"/>
      <c r="I28" s="186"/>
      <c r="J28" s="19"/>
      <c r="K28" s="19"/>
      <c r="L28" s="19"/>
      <c r="M28" s="19"/>
      <c r="N28" s="19"/>
      <c r="O28" s="179" t="s">
        <v>28</v>
      </c>
      <c r="P28" s="180"/>
      <c r="Q28" s="74">
        <v>0</v>
      </c>
      <c r="R28" s="77">
        <f t="shared" si="0"/>
        <v>0</v>
      </c>
      <c r="S28" s="77">
        <f t="shared" si="1"/>
        <v>0</v>
      </c>
      <c r="T28" s="77">
        <f t="shared" si="2"/>
        <v>0</v>
      </c>
      <c r="U28" s="77">
        <f t="shared" si="3"/>
        <v>0</v>
      </c>
      <c r="V28" s="77">
        <f t="shared" si="4"/>
        <v>0</v>
      </c>
      <c r="W28" s="78">
        <f t="shared" si="5"/>
        <v>0</v>
      </c>
    </row>
    <row r="29" spans="1:23" ht="12" customHeight="1" x14ac:dyDescent="0.35">
      <c r="A29" s="16">
        <v>22</v>
      </c>
      <c r="B29" s="17"/>
      <c r="C29" s="17"/>
      <c r="D29" s="17"/>
      <c r="E29" s="17"/>
      <c r="F29" s="17"/>
      <c r="G29" s="18"/>
      <c r="H29" s="185"/>
      <c r="I29" s="186"/>
      <c r="J29" s="19"/>
      <c r="K29" s="19"/>
      <c r="L29" s="19"/>
      <c r="M29" s="19"/>
      <c r="N29" s="19"/>
      <c r="O29" s="179" t="s">
        <v>28</v>
      </c>
      <c r="P29" s="180"/>
      <c r="Q29" s="74">
        <v>0</v>
      </c>
      <c r="R29" s="77">
        <f t="shared" si="0"/>
        <v>0</v>
      </c>
      <c r="S29" s="77">
        <f t="shared" si="1"/>
        <v>0</v>
      </c>
      <c r="T29" s="77">
        <f t="shared" si="2"/>
        <v>0</v>
      </c>
      <c r="U29" s="77">
        <f t="shared" si="3"/>
        <v>0</v>
      </c>
      <c r="V29" s="77">
        <f t="shared" si="4"/>
        <v>0</v>
      </c>
      <c r="W29" s="78">
        <f t="shared" si="5"/>
        <v>0</v>
      </c>
    </row>
    <row r="30" spans="1:23" ht="12" customHeight="1" x14ac:dyDescent="0.35">
      <c r="A30" s="16">
        <v>23</v>
      </c>
      <c r="B30" s="17"/>
      <c r="C30" s="17"/>
      <c r="D30" s="17"/>
      <c r="E30" s="17"/>
      <c r="F30" s="17"/>
      <c r="G30" s="18"/>
      <c r="H30" s="185"/>
      <c r="I30" s="186"/>
      <c r="J30" s="19"/>
      <c r="K30" s="19"/>
      <c r="L30" s="19"/>
      <c r="M30" s="19"/>
      <c r="N30" s="19"/>
      <c r="O30" s="179" t="s">
        <v>28</v>
      </c>
      <c r="P30" s="180"/>
      <c r="Q30" s="74">
        <v>0</v>
      </c>
      <c r="R30" s="77">
        <f t="shared" si="0"/>
        <v>0</v>
      </c>
      <c r="S30" s="77">
        <f t="shared" si="1"/>
        <v>0</v>
      </c>
      <c r="T30" s="77">
        <f t="shared" si="2"/>
        <v>0</v>
      </c>
      <c r="U30" s="77">
        <f t="shared" si="3"/>
        <v>0</v>
      </c>
      <c r="V30" s="77">
        <f t="shared" si="4"/>
        <v>0</v>
      </c>
      <c r="W30" s="78">
        <f t="shared" si="5"/>
        <v>0</v>
      </c>
    </row>
    <row r="31" spans="1:23" ht="12" customHeight="1" x14ac:dyDescent="0.35">
      <c r="A31" s="16">
        <v>24</v>
      </c>
      <c r="B31" s="17"/>
      <c r="C31" s="17"/>
      <c r="D31" s="17"/>
      <c r="E31" s="17"/>
      <c r="F31" s="17"/>
      <c r="G31" s="18"/>
      <c r="H31" s="185"/>
      <c r="I31" s="186"/>
      <c r="J31" s="19"/>
      <c r="K31" s="19"/>
      <c r="L31" s="19"/>
      <c r="M31" s="19"/>
      <c r="N31" s="19"/>
      <c r="O31" s="179" t="s">
        <v>28</v>
      </c>
      <c r="P31" s="180"/>
      <c r="Q31" s="74">
        <v>0</v>
      </c>
      <c r="R31" s="77">
        <f t="shared" si="0"/>
        <v>0</v>
      </c>
      <c r="S31" s="77">
        <f t="shared" si="1"/>
        <v>0</v>
      </c>
      <c r="T31" s="77">
        <f t="shared" si="2"/>
        <v>0</v>
      </c>
      <c r="U31" s="77">
        <f t="shared" si="3"/>
        <v>0</v>
      </c>
      <c r="V31" s="77">
        <f t="shared" si="4"/>
        <v>0</v>
      </c>
      <c r="W31" s="78">
        <f t="shared" si="5"/>
        <v>0</v>
      </c>
    </row>
    <row r="32" spans="1:23" ht="12" customHeight="1" x14ac:dyDescent="0.35">
      <c r="A32" s="218" t="s">
        <v>29</v>
      </c>
      <c r="B32" s="219"/>
      <c r="C32" s="219"/>
      <c r="D32" s="219"/>
      <c r="E32" s="219"/>
      <c r="F32" s="219"/>
      <c r="G32" s="219"/>
      <c r="H32" s="219"/>
      <c r="I32" s="219"/>
      <c r="J32" s="219"/>
      <c r="K32" s="219"/>
      <c r="L32" s="219"/>
      <c r="M32" s="219"/>
      <c r="N32" s="219"/>
      <c r="O32" s="219"/>
      <c r="P32" s="219"/>
      <c r="Q32" s="220"/>
      <c r="R32" s="21">
        <f>SUM(R8:R31)</f>
        <v>0</v>
      </c>
      <c r="S32" s="79">
        <f t="shared" ref="S32:V32" si="6">SUM(S8:S31)</f>
        <v>0</v>
      </c>
      <c r="T32" s="79">
        <f t="shared" si="6"/>
        <v>0</v>
      </c>
      <c r="U32" s="79">
        <f t="shared" si="6"/>
        <v>0</v>
      </c>
      <c r="V32" s="79">
        <f t="shared" si="6"/>
        <v>0</v>
      </c>
      <c r="W32" s="79">
        <f>SUM(W8:W31)</f>
        <v>0</v>
      </c>
    </row>
    <row r="33" spans="1:23" ht="12" customHeight="1" x14ac:dyDescent="0.35">
      <c r="A33" s="22"/>
      <c r="B33" s="22"/>
      <c r="C33" s="22"/>
      <c r="D33" s="23"/>
      <c r="E33" s="216" t="s">
        <v>62</v>
      </c>
      <c r="F33" s="216"/>
      <c r="G33" s="217"/>
      <c r="H33" s="103">
        <v>3</v>
      </c>
      <c r="I33" s="103">
        <v>9</v>
      </c>
      <c r="J33" s="103">
        <v>3</v>
      </c>
      <c r="K33" s="103">
        <v>9</v>
      </c>
      <c r="L33" s="103">
        <v>3</v>
      </c>
      <c r="M33" s="103">
        <v>9</v>
      </c>
      <c r="N33" s="103">
        <v>3</v>
      </c>
      <c r="O33" s="103">
        <v>9</v>
      </c>
      <c r="P33" s="103">
        <v>3</v>
      </c>
      <c r="Q33" s="103">
        <v>9</v>
      </c>
      <c r="R33" s="24"/>
      <c r="S33" s="24"/>
      <c r="T33" s="24"/>
      <c r="U33" s="24"/>
      <c r="V33" s="24"/>
      <c r="W33" s="24"/>
    </row>
    <row r="34" spans="1:23" ht="12" customHeight="1" x14ac:dyDescent="0.35">
      <c r="A34" s="99" t="s">
        <v>30</v>
      </c>
      <c r="B34" s="100"/>
      <c r="C34" s="100"/>
      <c r="D34" s="100"/>
      <c r="E34" s="100"/>
      <c r="F34" s="100"/>
      <c r="G34" s="101"/>
      <c r="H34" s="214" t="s">
        <v>12</v>
      </c>
      <c r="I34" s="215"/>
      <c r="J34" s="214" t="s">
        <v>13</v>
      </c>
      <c r="K34" s="215"/>
      <c r="L34" s="214" t="s">
        <v>14</v>
      </c>
      <c r="M34" s="215"/>
      <c r="N34" s="214" t="s">
        <v>15</v>
      </c>
      <c r="O34" s="215"/>
      <c r="P34" s="214" t="s">
        <v>16</v>
      </c>
      <c r="Q34" s="215"/>
      <c r="R34" s="11" t="s">
        <v>12</v>
      </c>
      <c r="S34" s="11" t="s">
        <v>13</v>
      </c>
      <c r="T34" s="11" t="s">
        <v>14</v>
      </c>
      <c r="U34" s="11" t="s">
        <v>15</v>
      </c>
      <c r="V34" s="11" t="s">
        <v>16</v>
      </c>
      <c r="W34" s="11" t="s">
        <v>17</v>
      </c>
    </row>
    <row r="35" spans="1:23" ht="12" customHeight="1" x14ac:dyDescent="0.35">
      <c r="A35" s="25">
        <v>1</v>
      </c>
      <c r="B35" s="17">
        <f>B8</f>
        <v>0</v>
      </c>
      <c r="C35" s="17"/>
      <c r="D35" s="17"/>
      <c r="E35" s="17"/>
      <c r="F35" s="17"/>
      <c r="G35" s="18"/>
      <c r="H35" s="91"/>
      <c r="I35" s="83"/>
      <c r="J35" s="116"/>
      <c r="K35" s="117"/>
      <c r="L35" s="96"/>
      <c r="M35" s="94"/>
      <c r="N35" s="116"/>
      <c r="O35" s="117"/>
      <c r="P35" s="96"/>
      <c r="Q35" s="94"/>
      <c r="R35" s="81">
        <f>ROUND((R8*H35/R$2*H$33+R8*I35/R$2*I$33),0)</f>
        <v>0</v>
      </c>
      <c r="S35" s="81">
        <f>IF($S$2=0,"",ROUND((S8*J35/S$2*J$33+S8*K35/S$2*K$33),0))</f>
        <v>0</v>
      </c>
      <c r="T35" s="81">
        <f>IF(T$2=0,"",ROUND((T8*L35/T$2*L$33+T8*M35/T$2*M$33),0))</f>
        <v>0</v>
      </c>
      <c r="U35" s="81">
        <f>IF(U$2=0,"",ROUND((U8*N35/U$2*N$33+U8*O35/U$2*O$33),0))</f>
        <v>0</v>
      </c>
      <c r="V35" s="81" t="str">
        <f>IF(V$2=0,"",ROUND((V8*P35/V$2*P$33+V8*Q35/V$2*Q$33),0))</f>
        <v/>
      </c>
      <c r="W35" s="80">
        <f>SUM(R35:V35)</f>
        <v>0</v>
      </c>
    </row>
    <row r="36" spans="1:23" ht="12" customHeight="1" x14ac:dyDescent="0.35">
      <c r="A36" s="25">
        <v>2</v>
      </c>
      <c r="B36" s="17">
        <f t="shared" ref="B36:B58" si="7">B9</f>
        <v>0</v>
      </c>
      <c r="C36" s="17"/>
      <c r="D36" s="17"/>
      <c r="E36" s="17"/>
      <c r="F36" s="17"/>
      <c r="G36" s="18"/>
      <c r="H36" s="91"/>
      <c r="I36" s="91"/>
      <c r="J36" s="116"/>
      <c r="K36" s="117"/>
      <c r="L36" s="96"/>
      <c r="M36" s="94"/>
      <c r="N36" s="116"/>
      <c r="O36" s="117"/>
      <c r="P36" s="96"/>
      <c r="Q36" s="94"/>
      <c r="R36" s="81">
        <f t="shared" ref="R36:R58" si="8">ROUND((R9*H36/R$2*H$33+R9*I36/R$2*I$33),0)</f>
        <v>0</v>
      </c>
      <c r="S36" s="81">
        <f t="shared" ref="S36:S58" si="9">IF($S$2=0,"",ROUND((S9*J36/S$2*J$33+S9*K36/S$2*K$33),0))</f>
        <v>0</v>
      </c>
      <c r="T36" s="81">
        <f t="shared" ref="T36:T58" si="10">IF(T$2=0,"",ROUND((T9*L36/T$2*L$33+T9*M36/T$2*M$33),0))</f>
        <v>0</v>
      </c>
      <c r="U36" s="81">
        <f t="shared" ref="U36:U58" si="11">IF(U$2=0,"",ROUND((U9*N36/U$2*N$33+U9*O36/U$2*O$33),0))</f>
        <v>0</v>
      </c>
      <c r="V36" s="81" t="str">
        <f t="shared" ref="V36:V58" si="12">IF(V$2=0,"",ROUND((V9*P36/V$2*P$33+V9*Q36/V$2*Q$33),0))</f>
        <v/>
      </c>
      <c r="W36" s="80">
        <f t="shared" ref="W36:W58" si="13">SUM(R36:V36)</f>
        <v>0</v>
      </c>
    </row>
    <row r="37" spans="1:23" ht="12" customHeight="1" x14ac:dyDescent="0.35">
      <c r="A37" s="25">
        <v>3</v>
      </c>
      <c r="B37" s="17">
        <f t="shared" si="7"/>
        <v>0</v>
      </c>
      <c r="C37" s="17"/>
      <c r="D37" s="17"/>
      <c r="E37" s="17"/>
      <c r="F37" s="17"/>
      <c r="G37" s="18"/>
      <c r="H37" s="91"/>
      <c r="I37" s="91"/>
      <c r="J37" s="116"/>
      <c r="K37" s="117"/>
      <c r="L37" s="96"/>
      <c r="M37" s="94"/>
      <c r="N37" s="116"/>
      <c r="O37" s="117"/>
      <c r="P37" s="96"/>
      <c r="Q37" s="94"/>
      <c r="R37" s="81">
        <f t="shared" si="8"/>
        <v>0</v>
      </c>
      <c r="S37" s="81">
        <f t="shared" si="9"/>
        <v>0</v>
      </c>
      <c r="T37" s="81">
        <f t="shared" si="10"/>
        <v>0</v>
      </c>
      <c r="U37" s="81">
        <f t="shared" si="11"/>
        <v>0</v>
      </c>
      <c r="V37" s="81" t="str">
        <f t="shared" si="12"/>
        <v/>
      </c>
      <c r="W37" s="80">
        <f t="shared" si="13"/>
        <v>0</v>
      </c>
    </row>
    <row r="38" spans="1:23" ht="12" customHeight="1" x14ac:dyDescent="0.35">
      <c r="A38" s="25">
        <v>4</v>
      </c>
      <c r="B38" s="17">
        <f t="shared" si="7"/>
        <v>0</v>
      </c>
      <c r="C38" s="17"/>
      <c r="D38" s="17"/>
      <c r="E38" s="17"/>
      <c r="F38" s="17"/>
      <c r="G38" s="18"/>
      <c r="H38" s="91"/>
      <c r="I38" s="91"/>
      <c r="J38" s="116"/>
      <c r="K38" s="117"/>
      <c r="L38" s="96"/>
      <c r="M38" s="94"/>
      <c r="N38" s="116"/>
      <c r="O38" s="117"/>
      <c r="P38" s="96"/>
      <c r="Q38" s="94"/>
      <c r="R38" s="81">
        <f t="shared" si="8"/>
        <v>0</v>
      </c>
      <c r="S38" s="81">
        <f t="shared" si="9"/>
        <v>0</v>
      </c>
      <c r="T38" s="81">
        <f t="shared" si="10"/>
        <v>0</v>
      </c>
      <c r="U38" s="81">
        <f t="shared" si="11"/>
        <v>0</v>
      </c>
      <c r="V38" s="81" t="str">
        <f t="shared" si="12"/>
        <v/>
      </c>
      <c r="W38" s="80">
        <f t="shared" si="13"/>
        <v>0</v>
      </c>
    </row>
    <row r="39" spans="1:23" ht="12" customHeight="1" x14ac:dyDescent="0.35">
      <c r="A39" s="25">
        <v>5</v>
      </c>
      <c r="B39" s="17">
        <f t="shared" si="7"/>
        <v>0</v>
      </c>
      <c r="C39" s="17"/>
      <c r="D39" s="17"/>
      <c r="E39" s="17"/>
      <c r="F39" s="17"/>
      <c r="G39" s="18"/>
      <c r="H39" s="91"/>
      <c r="I39" s="91"/>
      <c r="J39" s="116"/>
      <c r="K39" s="117"/>
      <c r="L39" s="96"/>
      <c r="M39" s="94"/>
      <c r="N39" s="116"/>
      <c r="O39" s="117"/>
      <c r="P39" s="96"/>
      <c r="Q39" s="94"/>
      <c r="R39" s="81">
        <f t="shared" si="8"/>
        <v>0</v>
      </c>
      <c r="S39" s="81">
        <f>IF($S$2=0,"",ROUND((S12*J39/S$2*J$33+S12*K39/S$2*K$33),0))</f>
        <v>0</v>
      </c>
      <c r="T39" s="81">
        <f t="shared" si="10"/>
        <v>0</v>
      </c>
      <c r="U39" s="81">
        <f t="shared" si="11"/>
        <v>0</v>
      </c>
      <c r="V39" s="81" t="str">
        <f t="shared" si="12"/>
        <v/>
      </c>
      <c r="W39" s="80">
        <f t="shared" si="13"/>
        <v>0</v>
      </c>
    </row>
    <row r="40" spans="1:23" ht="12" customHeight="1" x14ac:dyDescent="0.35">
      <c r="A40" s="25">
        <v>6</v>
      </c>
      <c r="B40" s="17">
        <f t="shared" si="7"/>
        <v>0</v>
      </c>
      <c r="C40" s="17"/>
      <c r="D40" s="17"/>
      <c r="E40" s="17"/>
      <c r="F40" s="17"/>
      <c r="G40" s="18"/>
      <c r="H40" s="91"/>
      <c r="I40" s="91"/>
      <c r="J40" s="116"/>
      <c r="K40" s="117"/>
      <c r="L40" s="96"/>
      <c r="M40" s="94"/>
      <c r="N40" s="116"/>
      <c r="O40" s="117"/>
      <c r="P40" s="96"/>
      <c r="Q40" s="94"/>
      <c r="R40" s="81">
        <f t="shared" si="8"/>
        <v>0</v>
      </c>
      <c r="S40" s="81">
        <f t="shared" si="9"/>
        <v>0</v>
      </c>
      <c r="T40" s="81">
        <f t="shared" si="10"/>
        <v>0</v>
      </c>
      <c r="U40" s="81">
        <f t="shared" si="11"/>
        <v>0</v>
      </c>
      <c r="V40" s="81" t="str">
        <f t="shared" si="12"/>
        <v/>
      </c>
      <c r="W40" s="80">
        <f t="shared" si="13"/>
        <v>0</v>
      </c>
    </row>
    <row r="41" spans="1:23" ht="12" customHeight="1" x14ac:dyDescent="0.35">
      <c r="A41" s="25">
        <v>7</v>
      </c>
      <c r="B41" s="17">
        <f t="shared" si="7"/>
        <v>0</v>
      </c>
      <c r="C41" s="17"/>
      <c r="D41" s="17"/>
      <c r="E41" s="17"/>
      <c r="F41" s="17"/>
      <c r="G41" s="18"/>
      <c r="H41" s="91"/>
      <c r="I41" s="91"/>
      <c r="J41" s="116"/>
      <c r="K41" s="117"/>
      <c r="L41" s="96"/>
      <c r="M41" s="94"/>
      <c r="N41" s="116"/>
      <c r="O41" s="117"/>
      <c r="P41" s="96"/>
      <c r="Q41" s="94"/>
      <c r="R41" s="81">
        <f t="shared" si="8"/>
        <v>0</v>
      </c>
      <c r="S41" s="81">
        <f t="shared" si="9"/>
        <v>0</v>
      </c>
      <c r="T41" s="81">
        <f t="shared" si="10"/>
        <v>0</v>
      </c>
      <c r="U41" s="81">
        <f t="shared" si="11"/>
        <v>0</v>
      </c>
      <c r="V41" s="81" t="str">
        <f t="shared" si="12"/>
        <v/>
      </c>
      <c r="W41" s="80">
        <f t="shared" si="13"/>
        <v>0</v>
      </c>
    </row>
    <row r="42" spans="1:23" ht="12" customHeight="1" x14ac:dyDescent="0.35">
      <c r="A42" s="25">
        <v>8</v>
      </c>
      <c r="B42" s="17">
        <f t="shared" si="7"/>
        <v>0</v>
      </c>
      <c r="C42" s="17"/>
      <c r="D42" s="17"/>
      <c r="E42" s="17"/>
      <c r="F42" s="17"/>
      <c r="G42" s="18"/>
      <c r="H42" s="90"/>
      <c r="I42" s="26"/>
      <c r="J42" s="118"/>
      <c r="K42" s="119"/>
      <c r="L42" s="98"/>
      <c r="M42" s="95"/>
      <c r="N42" s="120"/>
      <c r="O42" s="121"/>
      <c r="P42" s="98"/>
      <c r="Q42" s="95"/>
      <c r="R42" s="81">
        <f t="shared" si="8"/>
        <v>0</v>
      </c>
      <c r="S42" s="81">
        <f t="shared" si="9"/>
        <v>0</v>
      </c>
      <c r="T42" s="81">
        <f t="shared" si="10"/>
        <v>0</v>
      </c>
      <c r="U42" s="81">
        <f t="shared" si="11"/>
        <v>0</v>
      </c>
      <c r="V42" s="81" t="str">
        <f t="shared" si="12"/>
        <v/>
      </c>
      <c r="W42" s="80">
        <f t="shared" si="13"/>
        <v>0</v>
      </c>
    </row>
    <row r="43" spans="1:23" ht="12" customHeight="1" x14ac:dyDescent="0.35">
      <c r="A43" s="25">
        <v>9</v>
      </c>
      <c r="B43" s="17">
        <f t="shared" si="7"/>
        <v>0</v>
      </c>
      <c r="C43" s="17"/>
      <c r="D43" s="17"/>
      <c r="E43" s="17"/>
      <c r="F43" s="17"/>
      <c r="G43" s="18"/>
      <c r="H43" s="90"/>
      <c r="I43" s="26"/>
      <c r="J43" s="118"/>
      <c r="K43" s="119"/>
      <c r="L43" s="98"/>
      <c r="M43" s="95"/>
      <c r="N43" s="120"/>
      <c r="O43" s="121"/>
      <c r="P43" s="98"/>
      <c r="Q43" s="95"/>
      <c r="R43" s="81">
        <f t="shared" si="8"/>
        <v>0</v>
      </c>
      <c r="S43" s="81">
        <f t="shared" si="9"/>
        <v>0</v>
      </c>
      <c r="T43" s="81">
        <f t="shared" si="10"/>
        <v>0</v>
      </c>
      <c r="U43" s="81">
        <f t="shared" si="11"/>
        <v>0</v>
      </c>
      <c r="V43" s="81" t="str">
        <f t="shared" si="12"/>
        <v/>
      </c>
      <c r="W43" s="80">
        <f t="shared" si="13"/>
        <v>0</v>
      </c>
    </row>
    <row r="44" spans="1:23" ht="12" customHeight="1" x14ac:dyDescent="0.35">
      <c r="A44" s="25">
        <v>10</v>
      </c>
      <c r="B44" s="17">
        <f t="shared" si="7"/>
        <v>0</v>
      </c>
      <c r="C44" s="17"/>
      <c r="D44" s="17"/>
      <c r="E44" s="17"/>
      <c r="F44" s="17"/>
      <c r="G44" s="18"/>
      <c r="H44" s="90"/>
      <c r="I44" s="26"/>
      <c r="J44" s="118"/>
      <c r="K44" s="119"/>
      <c r="L44" s="98"/>
      <c r="M44" s="95"/>
      <c r="N44" s="120"/>
      <c r="O44" s="121"/>
      <c r="P44" s="98"/>
      <c r="Q44" s="95"/>
      <c r="R44" s="81">
        <f t="shared" si="8"/>
        <v>0</v>
      </c>
      <c r="S44" s="81">
        <f t="shared" si="9"/>
        <v>0</v>
      </c>
      <c r="T44" s="81">
        <f t="shared" si="10"/>
        <v>0</v>
      </c>
      <c r="U44" s="81">
        <f t="shared" si="11"/>
        <v>0</v>
      </c>
      <c r="V44" s="81" t="str">
        <f t="shared" si="12"/>
        <v/>
      </c>
      <c r="W44" s="80">
        <f t="shared" si="13"/>
        <v>0</v>
      </c>
    </row>
    <row r="45" spans="1:23" ht="12" customHeight="1" x14ac:dyDescent="0.35">
      <c r="A45" s="25">
        <v>11</v>
      </c>
      <c r="B45" s="17">
        <f t="shared" si="7"/>
        <v>0</v>
      </c>
      <c r="C45" s="17"/>
      <c r="D45" s="17"/>
      <c r="E45" s="17"/>
      <c r="F45" s="17"/>
      <c r="G45" s="18"/>
      <c r="H45" s="90"/>
      <c r="I45" s="26"/>
      <c r="J45" s="118"/>
      <c r="K45" s="119"/>
      <c r="L45" s="98"/>
      <c r="M45" s="95"/>
      <c r="N45" s="120"/>
      <c r="O45" s="121"/>
      <c r="P45" s="98"/>
      <c r="Q45" s="95"/>
      <c r="R45" s="81">
        <f t="shared" si="8"/>
        <v>0</v>
      </c>
      <c r="S45" s="81">
        <f t="shared" si="9"/>
        <v>0</v>
      </c>
      <c r="T45" s="81">
        <f t="shared" si="10"/>
        <v>0</v>
      </c>
      <c r="U45" s="81">
        <f t="shared" si="11"/>
        <v>0</v>
      </c>
      <c r="V45" s="81" t="str">
        <f t="shared" si="12"/>
        <v/>
      </c>
      <c r="W45" s="80">
        <f t="shared" si="13"/>
        <v>0</v>
      </c>
    </row>
    <row r="46" spans="1:23" ht="12" customHeight="1" x14ac:dyDescent="0.35">
      <c r="A46" s="25">
        <v>12</v>
      </c>
      <c r="B46" s="17">
        <f t="shared" si="7"/>
        <v>0</v>
      </c>
      <c r="C46" s="17"/>
      <c r="D46" s="17"/>
      <c r="E46" s="17"/>
      <c r="F46" s="17"/>
      <c r="G46" s="18"/>
      <c r="H46" s="90"/>
      <c r="I46" s="26"/>
      <c r="J46" s="118"/>
      <c r="K46" s="119"/>
      <c r="L46" s="98"/>
      <c r="M46" s="95"/>
      <c r="N46" s="120"/>
      <c r="O46" s="121"/>
      <c r="P46" s="98"/>
      <c r="Q46" s="95"/>
      <c r="R46" s="81">
        <f t="shared" si="8"/>
        <v>0</v>
      </c>
      <c r="S46" s="81">
        <f t="shared" si="9"/>
        <v>0</v>
      </c>
      <c r="T46" s="81">
        <f t="shared" si="10"/>
        <v>0</v>
      </c>
      <c r="U46" s="81">
        <f t="shared" si="11"/>
        <v>0</v>
      </c>
      <c r="V46" s="81" t="str">
        <f t="shared" si="12"/>
        <v/>
      </c>
      <c r="W46" s="80">
        <f t="shared" si="13"/>
        <v>0</v>
      </c>
    </row>
    <row r="47" spans="1:23" ht="12" customHeight="1" x14ac:dyDescent="0.35">
      <c r="A47" s="25">
        <v>13</v>
      </c>
      <c r="B47" s="17">
        <f t="shared" si="7"/>
        <v>0</v>
      </c>
      <c r="C47" s="17"/>
      <c r="D47" s="17"/>
      <c r="E47" s="17"/>
      <c r="F47" s="17"/>
      <c r="G47" s="18"/>
      <c r="H47" s="90"/>
      <c r="I47" s="26"/>
      <c r="J47" s="118"/>
      <c r="K47" s="119"/>
      <c r="L47" s="98"/>
      <c r="M47" s="95"/>
      <c r="N47" s="120"/>
      <c r="O47" s="121"/>
      <c r="P47" s="98"/>
      <c r="Q47" s="95"/>
      <c r="R47" s="81">
        <f t="shared" si="8"/>
        <v>0</v>
      </c>
      <c r="S47" s="81">
        <f t="shared" si="9"/>
        <v>0</v>
      </c>
      <c r="T47" s="81">
        <f t="shared" si="10"/>
        <v>0</v>
      </c>
      <c r="U47" s="81">
        <f t="shared" si="11"/>
        <v>0</v>
      </c>
      <c r="V47" s="81" t="str">
        <f t="shared" si="12"/>
        <v/>
      </c>
      <c r="W47" s="80">
        <f t="shared" si="13"/>
        <v>0</v>
      </c>
    </row>
    <row r="48" spans="1:23" ht="12" customHeight="1" x14ac:dyDescent="0.35">
      <c r="A48" s="25">
        <v>14</v>
      </c>
      <c r="B48" s="17">
        <f t="shared" si="7"/>
        <v>0</v>
      </c>
      <c r="C48" s="17"/>
      <c r="D48" s="17"/>
      <c r="E48" s="17"/>
      <c r="F48" s="17"/>
      <c r="G48" s="18"/>
      <c r="H48" s="90"/>
      <c r="I48" s="26"/>
      <c r="J48" s="118"/>
      <c r="K48" s="119"/>
      <c r="L48" s="98"/>
      <c r="M48" s="95"/>
      <c r="N48" s="120"/>
      <c r="O48" s="121"/>
      <c r="P48" s="98"/>
      <c r="Q48" s="95"/>
      <c r="R48" s="81">
        <f t="shared" si="8"/>
        <v>0</v>
      </c>
      <c r="S48" s="81">
        <f t="shared" si="9"/>
        <v>0</v>
      </c>
      <c r="T48" s="81">
        <f t="shared" si="10"/>
        <v>0</v>
      </c>
      <c r="U48" s="81">
        <f t="shared" si="11"/>
        <v>0</v>
      </c>
      <c r="V48" s="81" t="str">
        <f t="shared" si="12"/>
        <v/>
      </c>
      <c r="W48" s="80">
        <f t="shared" si="13"/>
        <v>0</v>
      </c>
    </row>
    <row r="49" spans="1:23" ht="12" customHeight="1" x14ac:dyDescent="0.35">
      <c r="A49" s="25">
        <v>15</v>
      </c>
      <c r="B49" s="17">
        <f t="shared" si="7"/>
        <v>0</v>
      </c>
      <c r="C49" s="17"/>
      <c r="D49" s="17"/>
      <c r="E49" s="17"/>
      <c r="F49" s="17"/>
      <c r="G49" s="18"/>
      <c r="H49" s="90"/>
      <c r="I49" s="26"/>
      <c r="J49" s="118"/>
      <c r="K49" s="119"/>
      <c r="L49" s="98"/>
      <c r="M49" s="95"/>
      <c r="N49" s="120"/>
      <c r="O49" s="121"/>
      <c r="P49" s="98"/>
      <c r="Q49" s="95"/>
      <c r="R49" s="81">
        <f t="shared" si="8"/>
        <v>0</v>
      </c>
      <c r="S49" s="81">
        <f t="shared" si="9"/>
        <v>0</v>
      </c>
      <c r="T49" s="81">
        <f t="shared" si="10"/>
        <v>0</v>
      </c>
      <c r="U49" s="81">
        <f t="shared" si="11"/>
        <v>0</v>
      </c>
      <c r="V49" s="81" t="str">
        <f t="shared" si="12"/>
        <v/>
      </c>
      <c r="W49" s="80">
        <f t="shared" si="13"/>
        <v>0</v>
      </c>
    </row>
    <row r="50" spans="1:23" ht="12" customHeight="1" x14ac:dyDescent="0.35">
      <c r="A50" s="25">
        <v>16</v>
      </c>
      <c r="B50" s="17">
        <f t="shared" si="7"/>
        <v>0</v>
      </c>
      <c r="C50" s="17"/>
      <c r="D50" s="17"/>
      <c r="E50" s="17"/>
      <c r="F50" s="17"/>
      <c r="G50" s="18"/>
      <c r="H50" s="90"/>
      <c r="I50" s="26"/>
      <c r="J50" s="118"/>
      <c r="K50" s="119"/>
      <c r="L50" s="98"/>
      <c r="M50" s="95"/>
      <c r="N50" s="120"/>
      <c r="O50" s="121"/>
      <c r="P50" s="98"/>
      <c r="Q50" s="95"/>
      <c r="R50" s="81">
        <f>ROUND((R23*H50/R$2*H$33+R23*I50/R$2*I$33),0)</f>
        <v>0</v>
      </c>
      <c r="S50" s="81">
        <f t="shared" si="9"/>
        <v>0</v>
      </c>
      <c r="T50" s="81">
        <f t="shared" si="10"/>
        <v>0</v>
      </c>
      <c r="U50" s="81">
        <f t="shared" si="11"/>
        <v>0</v>
      </c>
      <c r="V50" s="81" t="str">
        <f t="shared" si="12"/>
        <v/>
      </c>
      <c r="W50" s="80">
        <f t="shared" si="13"/>
        <v>0</v>
      </c>
    </row>
    <row r="51" spans="1:23" ht="12" customHeight="1" x14ac:dyDescent="0.35">
      <c r="A51" s="25">
        <v>17</v>
      </c>
      <c r="B51" s="17">
        <f t="shared" si="7"/>
        <v>0</v>
      </c>
      <c r="C51" s="17"/>
      <c r="D51" s="17"/>
      <c r="E51" s="17"/>
      <c r="F51" s="17"/>
      <c r="G51" s="18"/>
      <c r="H51" s="90"/>
      <c r="I51" s="26"/>
      <c r="J51" s="118"/>
      <c r="K51" s="119"/>
      <c r="L51" s="98"/>
      <c r="M51" s="95"/>
      <c r="N51" s="120"/>
      <c r="O51" s="121"/>
      <c r="P51" s="98"/>
      <c r="Q51" s="95"/>
      <c r="R51" s="81">
        <f t="shared" si="8"/>
        <v>0</v>
      </c>
      <c r="S51" s="81">
        <f t="shared" si="9"/>
        <v>0</v>
      </c>
      <c r="T51" s="81">
        <f t="shared" si="10"/>
        <v>0</v>
      </c>
      <c r="U51" s="81">
        <f t="shared" si="11"/>
        <v>0</v>
      </c>
      <c r="V51" s="81" t="str">
        <f t="shared" si="12"/>
        <v/>
      </c>
      <c r="W51" s="80">
        <f t="shared" si="13"/>
        <v>0</v>
      </c>
    </row>
    <row r="52" spans="1:23" ht="12" customHeight="1" x14ac:dyDescent="0.35">
      <c r="A52" s="25">
        <v>18</v>
      </c>
      <c r="B52" s="17">
        <f t="shared" si="7"/>
        <v>0</v>
      </c>
      <c r="C52" s="17"/>
      <c r="D52" s="17"/>
      <c r="E52" s="17"/>
      <c r="F52" s="17"/>
      <c r="G52" s="18"/>
      <c r="H52" s="90"/>
      <c r="I52" s="26"/>
      <c r="J52" s="118"/>
      <c r="K52" s="119"/>
      <c r="L52" s="98"/>
      <c r="M52" s="95"/>
      <c r="N52" s="120"/>
      <c r="O52" s="121"/>
      <c r="P52" s="98"/>
      <c r="Q52" s="95"/>
      <c r="R52" s="81">
        <f t="shared" si="8"/>
        <v>0</v>
      </c>
      <c r="S52" s="81">
        <f t="shared" si="9"/>
        <v>0</v>
      </c>
      <c r="T52" s="81">
        <f t="shared" si="10"/>
        <v>0</v>
      </c>
      <c r="U52" s="81">
        <f t="shared" si="11"/>
        <v>0</v>
      </c>
      <c r="V52" s="81" t="str">
        <f t="shared" si="12"/>
        <v/>
      </c>
      <c r="W52" s="80">
        <f t="shared" si="13"/>
        <v>0</v>
      </c>
    </row>
    <row r="53" spans="1:23" ht="12" customHeight="1" x14ac:dyDescent="0.35">
      <c r="A53" s="25">
        <v>19</v>
      </c>
      <c r="B53" s="17">
        <f t="shared" si="7"/>
        <v>0</v>
      </c>
      <c r="C53" s="17"/>
      <c r="D53" s="17"/>
      <c r="E53" s="17"/>
      <c r="F53" s="17"/>
      <c r="G53" s="18"/>
      <c r="H53" s="90"/>
      <c r="I53" s="26"/>
      <c r="J53" s="118"/>
      <c r="K53" s="119"/>
      <c r="L53" s="98"/>
      <c r="M53" s="95"/>
      <c r="N53" s="120"/>
      <c r="O53" s="121"/>
      <c r="P53" s="98"/>
      <c r="Q53" s="95"/>
      <c r="R53" s="81">
        <f t="shared" si="8"/>
        <v>0</v>
      </c>
      <c r="S53" s="81">
        <f t="shared" si="9"/>
        <v>0</v>
      </c>
      <c r="T53" s="81">
        <f t="shared" si="10"/>
        <v>0</v>
      </c>
      <c r="U53" s="81">
        <f t="shared" si="11"/>
        <v>0</v>
      </c>
      <c r="V53" s="81" t="str">
        <f t="shared" si="12"/>
        <v/>
      </c>
      <c r="W53" s="80">
        <f t="shared" si="13"/>
        <v>0</v>
      </c>
    </row>
    <row r="54" spans="1:23" ht="12" customHeight="1" x14ac:dyDescent="0.35">
      <c r="A54" s="25">
        <v>20</v>
      </c>
      <c r="B54" s="17">
        <f t="shared" si="7"/>
        <v>0</v>
      </c>
      <c r="C54" s="17"/>
      <c r="D54" s="17"/>
      <c r="E54" s="17"/>
      <c r="F54" s="17"/>
      <c r="G54" s="18"/>
      <c r="H54" s="90"/>
      <c r="I54" s="26"/>
      <c r="J54" s="118"/>
      <c r="K54" s="119"/>
      <c r="L54" s="98"/>
      <c r="M54" s="95"/>
      <c r="N54" s="120"/>
      <c r="O54" s="121"/>
      <c r="P54" s="98"/>
      <c r="Q54" s="95"/>
      <c r="R54" s="81">
        <f t="shared" si="8"/>
        <v>0</v>
      </c>
      <c r="S54" s="81">
        <f t="shared" si="9"/>
        <v>0</v>
      </c>
      <c r="T54" s="81">
        <f t="shared" si="10"/>
        <v>0</v>
      </c>
      <c r="U54" s="81">
        <f t="shared" si="11"/>
        <v>0</v>
      </c>
      <c r="V54" s="81" t="str">
        <f t="shared" si="12"/>
        <v/>
      </c>
      <c r="W54" s="80">
        <f t="shared" si="13"/>
        <v>0</v>
      </c>
    </row>
    <row r="55" spans="1:23" ht="12" customHeight="1" x14ac:dyDescent="0.35">
      <c r="A55" s="25">
        <v>21</v>
      </c>
      <c r="B55" s="17">
        <f t="shared" si="7"/>
        <v>0</v>
      </c>
      <c r="C55" s="17"/>
      <c r="D55" s="17"/>
      <c r="E55" s="17"/>
      <c r="F55" s="17"/>
      <c r="G55" s="18"/>
      <c r="H55" s="90"/>
      <c r="I55" s="26"/>
      <c r="J55" s="118"/>
      <c r="K55" s="119"/>
      <c r="L55" s="98"/>
      <c r="M55" s="95"/>
      <c r="N55" s="120"/>
      <c r="O55" s="121"/>
      <c r="P55" s="98"/>
      <c r="Q55" s="95"/>
      <c r="R55" s="81">
        <f t="shared" si="8"/>
        <v>0</v>
      </c>
      <c r="S55" s="81">
        <f t="shared" si="9"/>
        <v>0</v>
      </c>
      <c r="T55" s="81">
        <f t="shared" si="10"/>
        <v>0</v>
      </c>
      <c r="U55" s="81">
        <f t="shared" si="11"/>
        <v>0</v>
      </c>
      <c r="V55" s="81" t="str">
        <f t="shared" si="12"/>
        <v/>
      </c>
      <c r="W55" s="80">
        <f t="shared" si="13"/>
        <v>0</v>
      </c>
    </row>
    <row r="56" spans="1:23" ht="12" customHeight="1" x14ac:dyDescent="0.35">
      <c r="A56" s="25">
        <v>22</v>
      </c>
      <c r="B56" s="17">
        <f t="shared" si="7"/>
        <v>0</v>
      </c>
      <c r="C56" s="17"/>
      <c r="D56" s="17"/>
      <c r="E56" s="17"/>
      <c r="F56" s="17"/>
      <c r="G56" s="18"/>
      <c r="H56" s="90"/>
      <c r="I56" s="26"/>
      <c r="J56" s="118"/>
      <c r="K56" s="119"/>
      <c r="L56" s="98"/>
      <c r="M56" s="95"/>
      <c r="N56" s="120"/>
      <c r="O56" s="121"/>
      <c r="P56" s="98"/>
      <c r="Q56" s="95"/>
      <c r="R56" s="81">
        <f t="shared" si="8"/>
        <v>0</v>
      </c>
      <c r="S56" s="81">
        <f t="shared" si="9"/>
        <v>0</v>
      </c>
      <c r="T56" s="81">
        <f t="shared" si="10"/>
        <v>0</v>
      </c>
      <c r="U56" s="81">
        <f t="shared" si="11"/>
        <v>0</v>
      </c>
      <c r="V56" s="81" t="str">
        <f t="shared" si="12"/>
        <v/>
      </c>
      <c r="W56" s="80">
        <f t="shared" si="13"/>
        <v>0</v>
      </c>
    </row>
    <row r="57" spans="1:23" ht="12" customHeight="1" x14ac:dyDescent="0.35">
      <c r="A57" s="25">
        <v>23</v>
      </c>
      <c r="B57" s="17">
        <f t="shared" si="7"/>
        <v>0</v>
      </c>
      <c r="C57" s="17"/>
      <c r="D57" s="17"/>
      <c r="E57" s="17"/>
      <c r="F57" s="17"/>
      <c r="G57" s="18"/>
      <c r="H57" s="90"/>
      <c r="I57" s="26"/>
      <c r="J57" s="118"/>
      <c r="K57" s="119"/>
      <c r="L57" s="98"/>
      <c r="M57" s="95"/>
      <c r="N57" s="120"/>
      <c r="O57" s="121"/>
      <c r="P57" s="98"/>
      <c r="Q57" s="95"/>
      <c r="R57" s="81">
        <f t="shared" si="8"/>
        <v>0</v>
      </c>
      <c r="S57" s="81">
        <f t="shared" si="9"/>
        <v>0</v>
      </c>
      <c r="T57" s="81">
        <f t="shared" si="10"/>
        <v>0</v>
      </c>
      <c r="U57" s="81">
        <f t="shared" si="11"/>
        <v>0</v>
      </c>
      <c r="V57" s="81" t="str">
        <f t="shared" si="12"/>
        <v/>
      </c>
      <c r="W57" s="80">
        <f t="shared" si="13"/>
        <v>0</v>
      </c>
    </row>
    <row r="58" spans="1:23" ht="12" customHeight="1" x14ac:dyDescent="0.35">
      <c r="A58" s="25">
        <v>24</v>
      </c>
      <c r="B58" s="17">
        <f t="shared" si="7"/>
        <v>0</v>
      </c>
      <c r="C58" s="17"/>
      <c r="D58" s="17"/>
      <c r="E58" s="17"/>
      <c r="F58" s="17"/>
      <c r="G58" s="18"/>
      <c r="H58" s="90"/>
      <c r="I58" s="26"/>
      <c r="J58" s="118"/>
      <c r="K58" s="119"/>
      <c r="L58" s="97"/>
      <c r="M58" s="95"/>
      <c r="N58" s="118"/>
      <c r="O58" s="121"/>
      <c r="P58" s="97"/>
      <c r="Q58" s="95"/>
      <c r="R58" s="81">
        <f t="shared" si="8"/>
        <v>0</v>
      </c>
      <c r="S58" s="81">
        <f t="shared" si="9"/>
        <v>0</v>
      </c>
      <c r="T58" s="81">
        <f t="shared" si="10"/>
        <v>0</v>
      </c>
      <c r="U58" s="81">
        <f t="shared" si="11"/>
        <v>0</v>
      </c>
      <c r="V58" s="81" t="str">
        <f t="shared" si="12"/>
        <v/>
      </c>
      <c r="W58" s="80">
        <f t="shared" si="13"/>
        <v>0</v>
      </c>
    </row>
    <row r="59" spans="1:23" ht="12" customHeight="1" x14ac:dyDescent="0.35">
      <c r="A59" s="218" t="s">
        <v>31</v>
      </c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219"/>
      <c r="M59" s="219"/>
      <c r="N59" s="219"/>
      <c r="O59" s="219"/>
      <c r="P59" s="219"/>
      <c r="Q59" s="220"/>
      <c r="R59" s="27">
        <f>ROUND(SUM(R35:R58),0)</f>
        <v>0</v>
      </c>
      <c r="S59" s="27">
        <f>SUM(S35:S58)</f>
        <v>0</v>
      </c>
      <c r="T59" s="27">
        <f>SUM(T35:T58)</f>
        <v>0</v>
      </c>
      <c r="U59" s="27">
        <f>SUM(U35:U58)</f>
        <v>0</v>
      </c>
      <c r="V59" s="27">
        <f>SUM(V35:V58)</f>
        <v>0</v>
      </c>
      <c r="W59" s="27">
        <f>SUM(W35:W58)</f>
        <v>0</v>
      </c>
    </row>
    <row r="60" spans="1:23" ht="12" customHeight="1" x14ac:dyDescent="0.35">
      <c r="A60" s="221" t="s">
        <v>32</v>
      </c>
      <c r="B60" s="222"/>
      <c r="C60" s="222"/>
      <c r="D60" s="222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3"/>
      <c r="R60" s="28">
        <f t="shared" ref="R60:W60" si="14">R32+R59</f>
        <v>0</v>
      </c>
      <c r="S60" s="28">
        <f t="shared" si="14"/>
        <v>0</v>
      </c>
      <c r="T60" s="28">
        <f t="shared" si="14"/>
        <v>0</v>
      </c>
      <c r="U60" s="28">
        <f t="shared" si="14"/>
        <v>0</v>
      </c>
      <c r="V60" s="28">
        <f t="shared" si="14"/>
        <v>0</v>
      </c>
      <c r="W60" s="28">
        <f t="shared" si="14"/>
        <v>0</v>
      </c>
    </row>
    <row r="61" spans="1:23" ht="12" customHeight="1" x14ac:dyDescent="0.35">
      <c r="A61" s="2"/>
    </row>
    <row r="62" spans="1:23" ht="12" customHeight="1" x14ac:dyDescent="0.35">
      <c r="A62" s="195" t="s">
        <v>33</v>
      </c>
      <c r="B62" s="196"/>
      <c r="C62" s="196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30"/>
      <c r="S62" s="30"/>
      <c r="T62" s="30"/>
      <c r="U62" s="30"/>
      <c r="V62" s="30"/>
      <c r="W62" s="30" t="str">
        <f>W34</f>
        <v>Total</v>
      </c>
    </row>
    <row r="63" spans="1:23" ht="12" customHeight="1" x14ac:dyDescent="0.35">
      <c r="A63" s="31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3"/>
      <c r="S63" s="33"/>
      <c r="T63" s="33"/>
      <c r="U63" s="33"/>
      <c r="V63" s="33"/>
      <c r="W63" s="34">
        <f>SUM(R63:V63)</f>
        <v>0</v>
      </c>
    </row>
    <row r="64" spans="1:23" ht="12" customHeight="1" x14ac:dyDescent="0.35">
      <c r="A64" s="31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3"/>
      <c r="S64" s="33"/>
      <c r="T64" s="33"/>
      <c r="U64" s="33"/>
      <c r="V64" s="33"/>
      <c r="W64" s="34">
        <f t="shared" ref="W64:W71" si="15">SUM(R64:V64)</f>
        <v>0</v>
      </c>
    </row>
    <row r="65" spans="1:23" ht="12" customHeight="1" x14ac:dyDescent="0.35">
      <c r="A65" s="31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3"/>
      <c r="S65" s="33"/>
      <c r="T65" s="33"/>
      <c r="U65" s="33"/>
      <c r="V65" s="33"/>
      <c r="W65" s="34">
        <f t="shared" si="15"/>
        <v>0</v>
      </c>
    </row>
    <row r="66" spans="1:23" ht="12" customHeight="1" x14ac:dyDescent="0.35">
      <c r="A66" s="31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3"/>
      <c r="S66" s="33"/>
      <c r="T66" s="33"/>
      <c r="U66" s="33"/>
      <c r="V66" s="33"/>
      <c r="W66" s="34">
        <f t="shared" si="15"/>
        <v>0</v>
      </c>
    </row>
    <row r="67" spans="1:23" ht="12" customHeight="1" x14ac:dyDescent="0.35">
      <c r="A67" s="31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3"/>
      <c r="S67" s="33"/>
      <c r="T67" s="33"/>
      <c r="U67" s="33"/>
      <c r="V67" s="33"/>
      <c r="W67" s="34">
        <f t="shared" si="15"/>
        <v>0</v>
      </c>
    </row>
    <row r="68" spans="1:23" ht="12" customHeight="1" x14ac:dyDescent="0.35">
      <c r="A68" s="31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3"/>
      <c r="S68" s="33"/>
      <c r="T68" s="33"/>
      <c r="U68" s="33"/>
      <c r="V68" s="33"/>
      <c r="W68" s="34">
        <f t="shared" si="15"/>
        <v>0</v>
      </c>
    </row>
    <row r="69" spans="1:23" ht="12" customHeight="1" x14ac:dyDescent="0.35">
      <c r="A69" s="31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3"/>
      <c r="S69" s="33"/>
      <c r="T69" s="33"/>
      <c r="U69" s="33"/>
      <c r="V69" s="33"/>
      <c r="W69" s="34">
        <f t="shared" si="15"/>
        <v>0</v>
      </c>
    </row>
    <row r="70" spans="1:23" ht="12" customHeight="1" x14ac:dyDescent="0.35">
      <c r="A70" s="31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3"/>
      <c r="S70" s="33"/>
      <c r="T70" s="33"/>
      <c r="U70" s="33"/>
      <c r="V70" s="33"/>
      <c r="W70" s="34">
        <f t="shared" si="15"/>
        <v>0</v>
      </c>
    </row>
    <row r="71" spans="1:23" ht="12" customHeight="1" x14ac:dyDescent="0.35">
      <c r="A71" s="31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3"/>
      <c r="S71" s="33"/>
      <c r="T71" s="33"/>
      <c r="U71" s="33"/>
      <c r="V71" s="33"/>
      <c r="W71" s="34">
        <f t="shared" si="15"/>
        <v>0</v>
      </c>
    </row>
    <row r="72" spans="1:23" ht="12" customHeight="1" x14ac:dyDescent="0.35">
      <c r="A72" s="197" t="s">
        <v>34</v>
      </c>
      <c r="B72" s="198"/>
      <c r="C72" s="198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6">
        <f t="shared" ref="R72:W72" si="16">SUM(R63:R71)</f>
        <v>0</v>
      </c>
      <c r="S72" s="36">
        <f t="shared" si="16"/>
        <v>0</v>
      </c>
      <c r="T72" s="36">
        <f t="shared" si="16"/>
        <v>0</v>
      </c>
      <c r="U72" s="36">
        <f t="shared" si="16"/>
        <v>0</v>
      </c>
      <c r="V72" s="36">
        <f t="shared" si="16"/>
        <v>0</v>
      </c>
      <c r="W72" s="36">
        <f t="shared" si="16"/>
        <v>0</v>
      </c>
    </row>
    <row r="73" spans="1:23" ht="12" customHeight="1" x14ac:dyDescent="0.35">
      <c r="A73" s="37"/>
      <c r="B73" s="38"/>
      <c r="C73" s="38"/>
    </row>
    <row r="74" spans="1:23" ht="12" customHeight="1" x14ac:dyDescent="0.35">
      <c r="A74" s="195" t="s">
        <v>35</v>
      </c>
      <c r="B74" s="196"/>
      <c r="C74" s="196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24" t="s">
        <v>36</v>
      </c>
      <c r="P74" s="224"/>
      <c r="Q74" s="225"/>
      <c r="R74" s="30" t="s">
        <v>12</v>
      </c>
      <c r="S74" s="30" t="s">
        <v>13</v>
      </c>
      <c r="T74" s="30" t="s">
        <v>14</v>
      </c>
      <c r="U74" s="30" t="s">
        <v>15</v>
      </c>
      <c r="V74" s="30" t="s">
        <v>16</v>
      </c>
      <c r="W74" s="30" t="str">
        <f>W62</f>
        <v>Total</v>
      </c>
    </row>
    <row r="75" spans="1:23" ht="12" customHeight="1" x14ac:dyDescent="0.35">
      <c r="A75" s="31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9" t="s">
        <v>37</v>
      </c>
      <c r="R75" s="33"/>
      <c r="S75" s="33"/>
      <c r="T75" s="33"/>
      <c r="U75" s="33"/>
      <c r="V75" s="33"/>
      <c r="W75" s="40">
        <f>SUM(R75:V75)</f>
        <v>0</v>
      </c>
    </row>
    <row r="76" spans="1:23" ht="12" customHeight="1" x14ac:dyDescent="0.35">
      <c r="A76" s="31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9" t="s">
        <v>37</v>
      </c>
      <c r="R76" s="33"/>
      <c r="S76" s="33"/>
      <c r="T76" s="33"/>
      <c r="U76" s="33"/>
      <c r="V76" s="33"/>
      <c r="W76" s="40">
        <f t="shared" ref="W76:W84" si="17">SUM(R76:V76)</f>
        <v>0</v>
      </c>
    </row>
    <row r="77" spans="1:23" ht="12" customHeight="1" x14ac:dyDescent="0.35">
      <c r="A77" s="31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9" t="s">
        <v>37</v>
      </c>
      <c r="R77" s="33"/>
      <c r="S77" s="33"/>
      <c r="T77" s="33"/>
      <c r="U77" s="33"/>
      <c r="V77" s="33"/>
      <c r="W77" s="40">
        <f t="shared" si="17"/>
        <v>0</v>
      </c>
    </row>
    <row r="78" spans="1:23" ht="12" customHeight="1" x14ac:dyDescent="0.35">
      <c r="A78" s="31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9" t="s">
        <v>37</v>
      </c>
      <c r="R78" s="33"/>
      <c r="S78" s="33"/>
      <c r="T78" s="33"/>
      <c r="U78" s="33"/>
      <c r="V78" s="33"/>
      <c r="W78" s="40">
        <f t="shared" si="17"/>
        <v>0</v>
      </c>
    </row>
    <row r="79" spans="1:23" ht="12" customHeight="1" x14ac:dyDescent="0.35">
      <c r="A79" s="31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9" t="s">
        <v>37</v>
      </c>
      <c r="R79" s="33"/>
      <c r="S79" s="33"/>
      <c r="T79" s="33"/>
      <c r="U79" s="33"/>
      <c r="V79" s="33"/>
      <c r="W79" s="40">
        <f t="shared" si="17"/>
        <v>0</v>
      </c>
    </row>
    <row r="80" spans="1:23" ht="12" customHeight="1" x14ac:dyDescent="0.35">
      <c r="A80" s="31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9" t="s">
        <v>37</v>
      </c>
      <c r="R80" s="33"/>
      <c r="S80" s="33"/>
      <c r="T80" s="33"/>
      <c r="U80" s="33"/>
      <c r="V80" s="33"/>
      <c r="W80" s="40">
        <f t="shared" si="17"/>
        <v>0</v>
      </c>
    </row>
    <row r="81" spans="1:53" ht="12" customHeight="1" x14ac:dyDescent="0.35">
      <c r="A81" s="31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9" t="s">
        <v>37</v>
      </c>
      <c r="R81" s="33"/>
      <c r="S81" s="33"/>
      <c r="T81" s="33"/>
      <c r="U81" s="33"/>
      <c r="V81" s="33"/>
      <c r="W81" s="40">
        <f t="shared" si="17"/>
        <v>0</v>
      </c>
    </row>
    <row r="82" spans="1:53" ht="12" customHeight="1" x14ac:dyDescent="0.35">
      <c r="A82" s="31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9" t="s">
        <v>37</v>
      </c>
      <c r="R82" s="33"/>
      <c r="S82" s="33"/>
      <c r="T82" s="33"/>
      <c r="U82" s="33"/>
      <c r="V82" s="33"/>
      <c r="W82" s="40">
        <f t="shared" si="17"/>
        <v>0</v>
      </c>
    </row>
    <row r="83" spans="1:53" ht="12" customHeight="1" x14ac:dyDescent="0.35">
      <c r="A83" s="189" t="s">
        <v>38</v>
      </c>
      <c r="B83" s="190"/>
      <c r="C83" s="190"/>
      <c r="D83" s="190"/>
      <c r="E83" s="190"/>
      <c r="F83" s="190"/>
      <c r="G83" s="190"/>
      <c r="H83" s="190"/>
      <c r="I83" s="190"/>
      <c r="J83" s="190"/>
      <c r="K83" s="190"/>
      <c r="L83" s="190"/>
      <c r="M83" s="190"/>
      <c r="N83" s="190"/>
      <c r="O83" s="190"/>
      <c r="P83" s="190"/>
      <c r="Q83" s="191"/>
      <c r="R83" s="41">
        <f>SUMIF($Q$75:$Q$82,"No",R75:R82)</f>
        <v>0</v>
      </c>
      <c r="S83" s="41">
        <f>SUMIF($Q$75:$Q$82,"No",S75:S82)</f>
        <v>0</v>
      </c>
      <c r="T83" s="41">
        <f>SUMIF($Q$75:$Q$82,"No",T75:T82)</f>
        <v>0</v>
      </c>
      <c r="U83" s="41">
        <f>SUMIF($Q$75:$Q$82,"No",U75:U82)</f>
        <v>0</v>
      </c>
      <c r="V83" s="41">
        <f>SUMIF($Q$75:$Q$82,"No",V75:V82)</f>
        <v>0</v>
      </c>
      <c r="W83" s="41">
        <f t="shared" si="17"/>
        <v>0</v>
      </c>
    </row>
    <row r="84" spans="1:53" ht="12" customHeight="1" x14ac:dyDescent="0.35">
      <c r="A84" s="192" t="s">
        <v>39</v>
      </c>
      <c r="B84" s="193"/>
      <c r="C84" s="193"/>
      <c r="D84" s="193"/>
      <c r="E84" s="193"/>
      <c r="F84" s="193"/>
      <c r="G84" s="193"/>
      <c r="H84" s="193"/>
      <c r="I84" s="193"/>
      <c r="J84" s="193"/>
      <c r="K84" s="193"/>
      <c r="L84" s="193"/>
      <c r="M84" s="193"/>
      <c r="N84" s="193"/>
      <c r="O84" s="193"/>
      <c r="P84" s="193"/>
      <c r="Q84" s="194"/>
      <c r="R84" s="42">
        <f>SUMIF($Q$75:$Q$82,"Yes",R75:R82)</f>
        <v>0</v>
      </c>
      <c r="S84" s="42">
        <f>SUMIF($Q$75:$Q$82,"Yes",S75:S82)</f>
        <v>0</v>
      </c>
      <c r="T84" s="42">
        <f>SUMIF($Q$75:$Q$82,"Yes",T75:T82)</f>
        <v>0</v>
      </c>
      <c r="U84" s="42">
        <f>SUMIF($Q$75:$Q$82,"Yes",U75:U82)</f>
        <v>0</v>
      </c>
      <c r="V84" s="42">
        <f>SUMIF($Q$75:$Q$82,"Yes",V75:V82)</f>
        <v>0</v>
      </c>
      <c r="W84" s="42">
        <f t="shared" si="17"/>
        <v>0</v>
      </c>
    </row>
    <row r="85" spans="1:53" ht="12" customHeight="1" x14ac:dyDescent="0.35">
      <c r="A85" s="195" t="s">
        <v>40</v>
      </c>
      <c r="B85" s="196"/>
      <c r="C85" s="196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43">
        <f t="shared" ref="R85:W85" si="18">SUM(R75:R82)</f>
        <v>0</v>
      </c>
      <c r="S85" s="43">
        <f t="shared" si="18"/>
        <v>0</v>
      </c>
      <c r="T85" s="43">
        <f t="shared" si="18"/>
        <v>0</v>
      </c>
      <c r="U85" s="43">
        <f t="shared" si="18"/>
        <v>0</v>
      </c>
      <c r="V85" s="43">
        <f t="shared" si="18"/>
        <v>0</v>
      </c>
      <c r="W85" s="43">
        <f t="shared" si="18"/>
        <v>0</v>
      </c>
    </row>
    <row r="86" spans="1:53" ht="12" customHeight="1" x14ac:dyDescent="0.35">
      <c r="A86" s="133"/>
      <c r="B86" s="133"/>
      <c r="C86" s="133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  <c r="R86" s="135"/>
      <c r="S86" s="135"/>
      <c r="T86" s="135"/>
      <c r="U86" s="135"/>
      <c r="V86" s="135"/>
      <c r="W86" s="135"/>
    </row>
    <row r="87" spans="1:53" s="82" customFormat="1" ht="11.5" x14ac:dyDescent="0.25">
      <c r="A87" s="49" t="s">
        <v>64</v>
      </c>
      <c r="B87" s="50"/>
      <c r="C87" s="50"/>
      <c r="D87" s="29"/>
      <c r="E87" s="29"/>
      <c r="F87" s="204" t="s">
        <v>65</v>
      </c>
      <c r="G87" s="205"/>
      <c r="H87" s="205"/>
      <c r="I87" s="205"/>
      <c r="J87" s="205"/>
      <c r="K87" s="205"/>
      <c r="L87" s="205"/>
      <c r="M87" s="205"/>
      <c r="N87" s="205"/>
      <c r="O87" s="205"/>
      <c r="P87" s="205"/>
      <c r="Q87" s="206"/>
      <c r="R87" s="30"/>
      <c r="S87" s="30"/>
      <c r="T87" s="30"/>
      <c r="U87" s="30"/>
      <c r="V87" s="30"/>
      <c r="W87" s="30"/>
      <c r="X87" s="128"/>
      <c r="Y87" s="128"/>
      <c r="Z87" s="128"/>
      <c r="AA87" s="128"/>
      <c r="AB87" s="128"/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  <c r="AM87" s="128"/>
      <c r="AN87" s="128"/>
      <c r="AO87" s="128"/>
      <c r="AP87" s="128"/>
      <c r="AQ87" s="128"/>
      <c r="AR87" s="128"/>
      <c r="AS87" s="128"/>
      <c r="AT87" s="128"/>
      <c r="AU87" s="128"/>
      <c r="AV87" s="128"/>
      <c r="AW87" s="128"/>
      <c r="AX87" s="128"/>
      <c r="AY87" s="128"/>
      <c r="AZ87" s="128"/>
      <c r="BA87" s="128"/>
    </row>
    <row r="88" spans="1:53" s="82" customFormat="1" ht="11.5" x14ac:dyDescent="0.25">
      <c r="A88" s="199" t="s">
        <v>66</v>
      </c>
      <c r="B88" s="200"/>
      <c r="C88" s="200"/>
      <c r="D88" s="201"/>
      <c r="E88" s="129"/>
      <c r="F88" s="131"/>
      <c r="G88" s="132"/>
      <c r="H88" s="132"/>
      <c r="I88" s="132"/>
      <c r="J88" s="132"/>
      <c r="K88" s="132"/>
      <c r="L88" s="132"/>
      <c r="M88" s="132"/>
      <c r="N88" s="132"/>
      <c r="O88" s="132"/>
      <c r="P88" s="132"/>
      <c r="Q88" s="132"/>
      <c r="R88" s="46"/>
      <c r="S88" s="46"/>
      <c r="T88" s="46"/>
      <c r="U88" s="46"/>
      <c r="V88" s="46"/>
      <c r="W88" s="40">
        <f t="shared" ref="W88:W93" si="19">SUM(R88:V88)</f>
        <v>0</v>
      </c>
      <c r="X88" s="128"/>
      <c r="Y88" s="128"/>
      <c r="Z88" s="128"/>
      <c r="AA88" s="12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  <c r="AM88" s="128"/>
      <c r="AN88" s="128"/>
      <c r="AO88" s="128"/>
      <c r="AP88" s="128"/>
      <c r="AQ88" s="128"/>
      <c r="AR88" s="128"/>
      <c r="AS88" s="128"/>
      <c r="AT88" s="128"/>
      <c r="AU88" s="128"/>
      <c r="AV88" s="128"/>
      <c r="AW88" s="128"/>
      <c r="AX88" s="128"/>
      <c r="AY88" s="128"/>
      <c r="AZ88" s="128"/>
      <c r="BA88" s="128"/>
    </row>
    <row r="89" spans="1:53" s="82" customFormat="1" ht="11.5" x14ac:dyDescent="0.25">
      <c r="A89" s="31"/>
      <c r="B89" s="202" t="s">
        <v>67</v>
      </c>
      <c r="C89" s="202"/>
      <c r="D89" s="203"/>
      <c r="E89" s="130"/>
      <c r="F89" s="130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46"/>
      <c r="S89" s="46"/>
      <c r="T89" s="46"/>
      <c r="U89" s="46"/>
      <c r="V89" s="46"/>
      <c r="W89" s="40">
        <f t="shared" si="19"/>
        <v>0</v>
      </c>
      <c r="X89" s="128"/>
      <c r="Y89" s="128"/>
      <c r="Z89" s="128"/>
      <c r="AA89" s="128"/>
      <c r="AB89" s="128"/>
      <c r="AC89" s="128"/>
      <c r="AD89" s="128"/>
      <c r="AE89" s="128"/>
      <c r="AF89" s="128"/>
      <c r="AG89" s="128"/>
      <c r="AH89" s="128"/>
      <c r="AI89" s="128"/>
      <c r="AJ89" s="128"/>
      <c r="AK89" s="128"/>
      <c r="AL89" s="128"/>
      <c r="AM89" s="128"/>
      <c r="AN89" s="128"/>
      <c r="AO89" s="128"/>
      <c r="AP89" s="128"/>
      <c r="AQ89" s="128"/>
      <c r="AR89" s="128"/>
      <c r="AS89" s="128"/>
      <c r="AT89" s="128"/>
      <c r="AU89" s="128"/>
      <c r="AV89" s="128"/>
      <c r="AW89" s="128"/>
      <c r="AX89" s="128"/>
      <c r="AY89" s="128"/>
      <c r="AZ89" s="128"/>
      <c r="BA89" s="128"/>
    </row>
    <row r="90" spans="1:53" s="82" customFormat="1" ht="11.5" x14ac:dyDescent="0.25">
      <c r="A90" s="31"/>
      <c r="B90" s="202" t="s">
        <v>68</v>
      </c>
      <c r="C90" s="202"/>
      <c r="D90" s="203"/>
      <c r="E90" s="130"/>
      <c r="F90" s="130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46"/>
      <c r="S90" s="46"/>
      <c r="T90" s="46"/>
      <c r="U90" s="46"/>
      <c r="V90" s="46"/>
      <c r="W90" s="40">
        <f t="shared" si="19"/>
        <v>0</v>
      </c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28"/>
      <c r="AI90" s="128"/>
      <c r="AJ90" s="128"/>
      <c r="AK90" s="128"/>
      <c r="AL90" s="128"/>
      <c r="AM90" s="128"/>
      <c r="AN90" s="128"/>
      <c r="AO90" s="128"/>
      <c r="AP90" s="128"/>
      <c r="AQ90" s="128"/>
      <c r="AR90" s="128"/>
      <c r="AS90" s="128"/>
      <c r="AT90" s="128"/>
      <c r="AU90" s="128"/>
      <c r="AV90" s="128"/>
      <c r="AW90" s="128"/>
      <c r="AX90" s="128"/>
      <c r="AY90" s="128"/>
      <c r="AZ90" s="128"/>
      <c r="BA90" s="128"/>
    </row>
    <row r="91" spans="1:53" s="82" customFormat="1" ht="11.5" x14ac:dyDescent="0.25">
      <c r="A91" s="31"/>
      <c r="B91" s="202" t="s">
        <v>69</v>
      </c>
      <c r="C91" s="202"/>
      <c r="D91" s="203"/>
      <c r="E91" s="130"/>
      <c r="F91" s="130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46"/>
      <c r="S91" s="46"/>
      <c r="T91" s="46"/>
      <c r="U91" s="46"/>
      <c r="V91" s="46"/>
      <c r="W91" s="40">
        <f t="shared" si="19"/>
        <v>0</v>
      </c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28"/>
      <c r="AI91" s="128"/>
      <c r="AJ91" s="128"/>
      <c r="AK91" s="128"/>
      <c r="AL91" s="128"/>
      <c r="AM91" s="128"/>
      <c r="AN91" s="128"/>
      <c r="AO91" s="128"/>
      <c r="AP91" s="128"/>
      <c r="AQ91" s="128"/>
      <c r="AR91" s="128"/>
      <c r="AS91" s="128"/>
      <c r="AT91" s="128"/>
      <c r="AU91" s="128"/>
      <c r="AV91" s="128"/>
      <c r="AW91" s="128"/>
      <c r="AX91" s="128"/>
      <c r="AY91" s="128"/>
      <c r="AZ91" s="128"/>
      <c r="BA91" s="128"/>
    </row>
    <row r="92" spans="1:53" s="82" customFormat="1" ht="11.5" x14ac:dyDescent="0.25">
      <c r="A92" s="31"/>
      <c r="B92" s="202" t="s">
        <v>70</v>
      </c>
      <c r="C92" s="202"/>
      <c r="D92" s="203"/>
      <c r="E92" s="130"/>
      <c r="F92" s="130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46"/>
      <c r="S92" s="46"/>
      <c r="T92" s="46"/>
      <c r="U92" s="46"/>
      <c r="V92" s="46"/>
      <c r="W92" s="40">
        <f t="shared" si="19"/>
        <v>0</v>
      </c>
      <c r="X92" s="128"/>
      <c r="Y92" s="128"/>
      <c r="Z92" s="128"/>
      <c r="AA92" s="128"/>
      <c r="AB92" s="128"/>
      <c r="AC92" s="128"/>
      <c r="AD92" s="128"/>
      <c r="AE92" s="128"/>
      <c r="AF92" s="128"/>
      <c r="AG92" s="128"/>
      <c r="AH92" s="128"/>
      <c r="AI92" s="128"/>
      <c r="AJ92" s="128"/>
      <c r="AK92" s="128"/>
      <c r="AL92" s="128"/>
      <c r="AM92" s="128"/>
      <c r="AN92" s="128"/>
      <c r="AO92" s="128"/>
      <c r="AP92" s="128"/>
      <c r="AQ92" s="128"/>
      <c r="AR92" s="128"/>
      <c r="AS92" s="128"/>
      <c r="AT92" s="128"/>
      <c r="AU92" s="128"/>
      <c r="AV92" s="128"/>
      <c r="AW92" s="128"/>
      <c r="AX92" s="128"/>
      <c r="AY92" s="128"/>
      <c r="AZ92" s="128"/>
      <c r="BA92" s="128"/>
    </row>
    <row r="93" spans="1:53" s="82" customFormat="1" ht="11.5" x14ac:dyDescent="0.25">
      <c r="A93" s="31"/>
      <c r="B93" s="202" t="s">
        <v>70</v>
      </c>
      <c r="C93" s="202"/>
      <c r="D93" s="203"/>
      <c r="E93" s="130"/>
      <c r="F93" s="130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46"/>
      <c r="S93" s="46"/>
      <c r="T93" s="46"/>
      <c r="U93" s="46"/>
      <c r="V93" s="46"/>
      <c r="W93" s="40">
        <f t="shared" si="19"/>
        <v>0</v>
      </c>
      <c r="X93" s="128"/>
      <c r="Y93" s="128"/>
      <c r="Z93" s="128"/>
      <c r="AA93" s="128"/>
      <c r="AB93" s="128"/>
      <c r="AC93" s="128"/>
      <c r="AD93" s="128"/>
      <c r="AE93" s="128"/>
      <c r="AF93" s="128"/>
      <c r="AG93" s="128"/>
      <c r="AH93" s="128"/>
      <c r="AI93" s="128"/>
      <c r="AJ93" s="128"/>
      <c r="AK93" s="128"/>
      <c r="AL93" s="128"/>
      <c r="AM93" s="128"/>
      <c r="AN93" s="128"/>
      <c r="AO93" s="128"/>
      <c r="AP93" s="128"/>
      <c r="AQ93" s="128"/>
      <c r="AR93" s="128"/>
      <c r="AS93" s="128"/>
      <c r="AT93" s="128"/>
      <c r="AU93" s="128"/>
      <c r="AV93" s="128"/>
      <c r="AW93" s="128"/>
      <c r="AX93" s="128"/>
      <c r="AY93" s="128"/>
      <c r="AZ93" s="128"/>
      <c r="BA93" s="128"/>
    </row>
    <row r="94" spans="1:53" s="82" customFormat="1" ht="11.5" x14ac:dyDescent="0.25">
      <c r="A94" s="197" t="s">
        <v>71</v>
      </c>
      <c r="B94" s="198"/>
      <c r="C94" s="198"/>
      <c r="D94" s="198"/>
      <c r="E94" s="125"/>
      <c r="F94" s="12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48">
        <f t="shared" ref="R94:W94" si="20">SUM(R88:R93)</f>
        <v>0</v>
      </c>
      <c r="S94" s="48">
        <f t="shared" si="20"/>
        <v>0</v>
      </c>
      <c r="T94" s="48">
        <f t="shared" si="20"/>
        <v>0</v>
      </c>
      <c r="U94" s="48">
        <f t="shared" si="20"/>
        <v>0</v>
      </c>
      <c r="V94" s="48">
        <f t="shared" si="20"/>
        <v>0</v>
      </c>
      <c r="W94" s="48">
        <f t="shared" si="20"/>
        <v>0</v>
      </c>
      <c r="X94" s="128"/>
      <c r="Y94" s="128"/>
      <c r="Z94" s="128"/>
      <c r="AA94" s="128"/>
      <c r="AB94" s="128"/>
      <c r="AC94" s="128"/>
      <c r="AD94" s="128"/>
      <c r="AE94" s="128"/>
      <c r="AF94" s="128"/>
      <c r="AG94" s="128"/>
      <c r="AH94" s="128"/>
      <c r="AI94" s="128"/>
      <c r="AJ94" s="128"/>
      <c r="AK94" s="128"/>
      <c r="AL94" s="128"/>
      <c r="AM94" s="128"/>
      <c r="AN94" s="128"/>
      <c r="AO94" s="128"/>
      <c r="AP94" s="128"/>
      <c r="AQ94" s="128"/>
      <c r="AR94" s="128"/>
      <c r="AS94" s="128"/>
      <c r="AT94" s="128"/>
      <c r="AU94" s="128"/>
      <c r="AV94" s="128"/>
      <c r="AW94" s="128"/>
      <c r="AX94" s="128"/>
      <c r="AY94" s="128"/>
      <c r="AZ94" s="128"/>
      <c r="BA94" s="128"/>
    </row>
    <row r="95" spans="1:53" ht="12" customHeight="1" x14ac:dyDescent="0.35"/>
    <row r="96" spans="1:53" ht="12" customHeight="1" x14ac:dyDescent="0.35">
      <c r="A96" s="195" t="s">
        <v>41</v>
      </c>
      <c r="B96" s="196"/>
      <c r="C96" s="196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5"/>
    </row>
    <row r="97" spans="1:23" ht="12" customHeight="1" x14ac:dyDescent="0.35">
      <c r="A97" s="195" t="s">
        <v>42</v>
      </c>
      <c r="B97" s="196"/>
      <c r="C97" s="196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30" t="s">
        <v>12</v>
      </c>
      <c r="S97" s="30" t="s">
        <v>13</v>
      </c>
      <c r="T97" s="30" t="s">
        <v>14</v>
      </c>
      <c r="U97" s="30" t="s">
        <v>15</v>
      </c>
      <c r="V97" s="30" t="s">
        <v>16</v>
      </c>
      <c r="W97" s="30" t="str">
        <f>W74</f>
        <v>Total</v>
      </c>
    </row>
    <row r="98" spans="1:23" ht="12" customHeight="1" x14ac:dyDescent="0.35">
      <c r="A98" s="31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46"/>
      <c r="S98" s="46"/>
      <c r="T98" s="46"/>
      <c r="U98" s="46"/>
      <c r="V98" s="46"/>
      <c r="W98" s="40">
        <f>SUM(R98:V98)</f>
        <v>0</v>
      </c>
    </row>
    <row r="99" spans="1:23" ht="12" customHeight="1" x14ac:dyDescent="0.35">
      <c r="A99" s="31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46"/>
      <c r="S99" s="46"/>
      <c r="T99" s="46"/>
      <c r="U99" s="46"/>
      <c r="V99" s="46"/>
      <c r="W99" s="40">
        <f t="shared" ref="W99:W118" si="21">SUM(R99:V99)</f>
        <v>0</v>
      </c>
    </row>
    <row r="100" spans="1:23" ht="12" customHeight="1" x14ac:dyDescent="0.35">
      <c r="A100" s="31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46"/>
      <c r="S100" s="46"/>
      <c r="T100" s="46"/>
      <c r="U100" s="46"/>
      <c r="V100" s="46"/>
      <c r="W100" s="40">
        <f t="shared" si="21"/>
        <v>0</v>
      </c>
    </row>
    <row r="101" spans="1:23" ht="12" customHeight="1" x14ac:dyDescent="0.35">
      <c r="A101" s="31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46"/>
      <c r="S101" s="46"/>
      <c r="T101" s="46"/>
      <c r="U101" s="46"/>
      <c r="V101" s="46"/>
      <c r="W101" s="40">
        <f t="shared" si="21"/>
        <v>0</v>
      </c>
    </row>
    <row r="102" spans="1:23" ht="12" customHeight="1" x14ac:dyDescent="0.35">
      <c r="A102" s="31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46"/>
      <c r="S102" s="46"/>
      <c r="T102" s="46"/>
      <c r="U102" s="46"/>
      <c r="V102" s="46"/>
      <c r="W102" s="40">
        <f t="shared" si="21"/>
        <v>0</v>
      </c>
    </row>
    <row r="103" spans="1:23" ht="12" customHeight="1" x14ac:dyDescent="0.35">
      <c r="A103" s="31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46"/>
      <c r="S103" s="46"/>
      <c r="T103" s="46"/>
      <c r="U103" s="46"/>
      <c r="V103" s="46"/>
      <c r="W103" s="40">
        <f t="shared" si="21"/>
        <v>0</v>
      </c>
    </row>
    <row r="104" spans="1:23" ht="12" customHeight="1" x14ac:dyDescent="0.35">
      <c r="A104" s="31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46"/>
      <c r="S104" s="46"/>
      <c r="T104" s="46"/>
      <c r="U104" s="46"/>
      <c r="V104" s="46"/>
      <c r="W104" s="40">
        <f t="shared" si="21"/>
        <v>0</v>
      </c>
    </row>
    <row r="105" spans="1:23" ht="12" hidden="1" customHeight="1" x14ac:dyDescent="0.35">
      <c r="A105" s="31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46"/>
      <c r="S105" s="46"/>
      <c r="T105" s="46"/>
      <c r="U105" s="46"/>
      <c r="V105" s="46"/>
      <c r="W105" s="40">
        <f t="shared" si="21"/>
        <v>0</v>
      </c>
    </row>
    <row r="106" spans="1:23" ht="12" hidden="1" customHeight="1" x14ac:dyDescent="0.35">
      <c r="A106" s="31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46"/>
      <c r="S106" s="46"/>
      <c r="T106" s="46"/>
      <c r="U106" s="46"/>
      <c r="V106" s="46"/>
      <c r="W106" s="40">
        <f t="shared" si="21"/>
        <v>0</v>
      </c>
    </row>
    <row r="107" spans="1:23" ht="12" hidden="1" customHeight="1" x14ac:dyDescent="0.35">
      <c r="A107" s="31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46"/>
      <c r="S107" s="46"/>
      <c r="T107" s="46"/>
      <c r="U107" s="46"/>
      <c r="V107" s="46"/>
      <c r="W107" s="40">
        <f t="shared" si="21"/>
        <v>0</v>
      </c>
    </row>
    <row r="108" spans="1:23" ht="12" hidden="1" customHeight="1" x14ac:dyDescent="0.35">
      <c r="A108" s="31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46"/>
      <c r="S108" s="46"/>
      <c r="T108" s="46"/>
      <c r="U108" s="46"/>
      <c r="V108" s="46"/>
      <c r="W108" s="40">
        <f t="shared" si="21"/>
        <v>0</v>
      </c>
    </row>
    <row r="109" spans="1:23" ht="12" hidden="1" customHeight="1" x14ac:dyDescent="0.35">
      <c r="A109" s="31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46"/>
      <c r="S109" s="46"/>
      <c r="T109" s="46"/>
      <c r="U109" s="46"/>
      <c r="V109" s="46"/>
      <c r="W109" s="40">
        <f t="shared" si="21"/>
        <v>0</v>
      </c>
    </row>
    <row r="110" spans="1:23" ht="12" hidden="1" customHeight="1" x14ac:dyDescent="0.35">
      <c r="A110" s="31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46"/>
      <c r="S110" s="46"/>
      <c r="T110" s="46"/>
      <c r="U110" s="46"/>
      <c r="V110" s="46"/>
      <c r="W110" s="40">
        <f t="shared" si="21"/>
        <v>0</v>
      </c>
    </row>
    <row r="111" spans="1:23" ht="12" hidden="1" customHeight="1" x14ac:dyDescent="0.35">
      <c r="A111" s="31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46"/>
      <c r="S111" s="46"/>
      <c r="T111" s="46"/>
      <c r="U111" s="46"/>
      <c r="V111" s="46"/>
      <c r="W111" s="40">
        <f t="shared" si="21"/>
        <v>0</v>
      </c>
    </row>
    <row r="112" spans="1:23" ht="12" hidden="1" customHeight="1" x14ac:dyDescent="0.35">
      <c r="A112" s="31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46"/>
      <c r="S112" s="46"/>
      <c r="T112" s="46"/>
      <c r="U112" s="46"/>
      <c r="V112" s="46"/>
      <c r="W112" s="40">
        <f t="shared" si="21"/>
        <v>0</v>
      </c>
    </row>
    <row r="113" spans="1:23" ht="12" hidden="1" customHeight="1" x14ac:dyDescent="0.35">
      <c r="A113" s="31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46"/>
      <c r="S113" s="46"/>
      <c r="T113" s="46"/>
      <c r="U113" s="46"/>
      <c r="V113" s="46"/>
      <c r="W113" s="40">
        <f t="shared" si="21"/>
        <v>0</v>
      </c>
    </row>
    <row r="114" spans="1:23" ht="12" hidden="1" customHeight="1" x14ac:dyDescent="0.35">
      <c r="A114" s="31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46"/>
      <c r="S114" s="46"/>
      <c r="T114" s="46"/>
      <c r="U114" s="46"/>
      <c r="V114" s="46"/>
      <c r="W114" s="40">
        <f t="shared" si="21"/>
        <v>0</v>
      </c>
    </row>
    <row r="115" spans="1:23" ht="12" hidden="1" customHeight="1" x14ac:dyDescent="0.35">
      <c r="A115" s="31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46"/>
      <c r="S115" s="46"/>
      <c r="T115" s="46"/>
      <c r="U115" s="46"/>
      <c r="V115" s="46"/>
      <c r="W115" s="40">
        <f t="shared" si="21"/>
        <v>0</v>
      </c>
    </row>
    <row r="116" spans="1:23" ht="12" hidden="1" customHeight="1" x14ac:dyDescent="0.35">
      <c r="A116" s="31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46"/>
      <c r="S116" s="46"/>
      <c r="T116" s="46"/>
      <c r="U116" s="46"/>
      <c r="V116" s="46"/>
      <c r="W116" s="40">
        <f t="shared" si="21"/>
        <v>0</v>
      </c>
    </row>
    <row r="117" spans="1:23" ht="12" hidden="1" customHeight="1" x14ac:dyDescent="0.35">
      <c r="A117" s="31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46"/>
      <c r="S117" s="46"/>
      <c r="T117" s="46"/>
      <c r="U117" s="46"/>
      <c r="V117" s="46"/>
      <c r="W117" s="40">
        <f t="shared" si="21"/>
        <v>0</v>
      </c>
    </row>
    <row r="118" spans="1:23" ht="12" hidden="1" customHeight="1" x14ac:dyDescent="0.35">
      <c r="A118" s="31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46"/>
      <c r="S118" s="46"/>
      <c r="T118" s="46"/>
      <c r="U118" s="46"/>
      <c r="V118" s="46"/>
      <c r="W118" s="40">
        <f t="shared" si="21"/>
        <v>0</v>
      </c>
    </row>
    <row r="119" spans="1:23" ht="12" customHeight="1" x14ac:dyDescent="0.35">
      <c r="A119" s="197" t="s">
        <v>43</v>
      </c>
      <c r="B119" s="198"/>
      <c r="C119" s="198"/>
      <c r="D119" s="198"/>
      <c r="E119" s="47"/>
      <c r="F119" s="88"/>
      <c r="G119" s="47"/>
      <c r="H119" s="88"/>
      <c r="I119" s="35"/>
      <c r="J119" s="35"/>
      <c r="K119" s="35"/>
      <c r="L119" s="35"/>
      <c r="M119" s="35"/>
      <c r="N119" s="35"/>
      <c r="O119" s="35"/>
      <c r="P119" s="35"/>
      <c r="Q119" s="35"/>
      <c r="R119" s="48">
        <f t="shared" ref="R119:W119" si="22">SUM(R98:R118)</f>
        <v>0</v>
      </c>
      <c r="S119" s="48">
        <f t="shared" si="22"/>
        <v>0</v>
      </c>
      <c r="T119" s="48">
        <f t="shared" si="22"/>
        <v>0</v>
      </c>
      <c r="U119" s="48">
        <f t="shared" si="22"/>
        <v>0</v>
      </c>
      <c r="V119" s="48">
        <f t="shared" si="22"/>
        <v>0</v>
      </c>
      <c r="W119" s="48">
        <f t="shared" si="22"/>
        <v>0</v>
      </c>
    </row>
    <row r="120" spans="1:23" ht="12" customHeight="1" x14ac:dyDescent="0.35">
      <c r="R120" s="82"/>
      <c r="S120" s="82"/>
      <c r="T120" s="82"/>
      <c r="U120" s="82"/>
      <c r="V120" s="82"/>
      <c r="W120" s="82"/>
    </row>
    <row r="121" spans="1:23" ht="12" customHeight="1" x14ac:dyDescent="0.35">
      <c r="A121" s="195" t="s">
        <v>44</v>
      </c>
      <c r="B121" s="196"/>
      <c r="C121" s="196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30"/>
      <c r="S121" s="30"/>
      <c r="T121" s="30"/>
      <c r="U121" s="30"/>
      <c r="V121" s="30"/>
      <c r="W121" s="30"/>
    </row>
    <row r="122" spans="1:23" ht="12" customHeight="1" x14ac:dyDescent="0.35">
      <c r="A122" s="31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46"/>
      <c r="S122" s="46"/>
      <c r="T122" s="46"/>
      <c r="U122" s="46"/>
      <c r="V122" s="46"/>
      <c r="W122" s="40">
        <f>SUM(R122:V122)</f>
        <v>0</v>
      </c>
    </row>
    <row r="123" spans="1:23" ht="12" customHeight="1" x14ac:dyDescent="0.35">
      <c r="A123" s="31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46"/>
      <c r="S123" s="46"/>
      <c r="T123" s="46"/>
      <c r="U123" s="46"/>
      <c r="V123" s="46"/>
      <c r="W123" s="40">
        <f>SUM(R123:V123)</f>
        <v>0</v>
      </c>
    </row>
    <row r="124" spans="1:23" ht="12" customHeight="1" x14ac:dyDescent="0.35">
      <c r="A124" s="31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46"/>
      <c r="S124" s="46"/>
      <c r="T124" s="46"/>
      <c r="U124" s="46"/>
      <c r="V124" s="46"/>
      <c r="W124" s="40">
        <f>SUM(R124:V124)</f>
        <v>0</v>
      </c>
    </row>
    <row r="125" spans="1:23" ht="12" customHeight="1" x14ac:dyDescent="0.35">
      <c r="A125" s="31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46"/>
      <c r="S125" s="46"/>
      <c r="T125" s="46"/>
      <c r="U125" s="46"/>
      <c r="V125" s="46"/>
      <c r="W125" s="40">
        <f>SUM(R125:V125)</f>
        <v>0</v>
      </c>
    </row>
    <row r="126" spans="1:23" ht="12" customHeight="1" x14ac:dyDescent="0.35">
      <c r="A126" s="197" t="s">
        <v>45</v>
      </c>
      <c r="B126" s="198"/>
      <c r="C126" s="198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48">
        <f t="shared" ref="R126:W126" si="23">SUM(R122:R125)</f>
        <v>0</v>
      </c>
      <c r="S126" s="48">
        <f t="shared" si="23"/>
        <v>0</v>
      </c>
      <c r="T126" s="48">
        <f t="shared" si="23"/>
        <v>0</v>
      </c>
      <c r="U126" s="48">
        <f t="shared" si="23"/>
        <v>0</v>
      </c>
      <c r="V126" s="48">
        <f t="shared" si="23"/>
        <v>0</v>
      </c>
      <c r="W126" s="48">
        <f t="shared" si="23"/>
        <v>0</v>
      </c>
    </row>
    <row r="127" spans="1:23" ht="12" customHeight="1" x14ac:dyDescent="0.35">
      <c r="R127" s="82"/>
      <c r="S127" s="82"/>
      <c r="T127" s="82"/>
      <c r="U127" s="82"/>
      <c r="V127" s="82"/>
      <c r="W127" s="82"/>
    </row>
    <row r="128" spans="1:23" ht="12" customHeight="1" x14ac:dyDescent="0.35">
      <c r="A128" s="49" t="s">
        <v>46</v>
      </c>
      <c r="B128" s="50"/>
      <c r="C128" s="50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30"/>
      <c r="S128" s="30"/>
      <c r="T128" s="30"/>
      <c r="U128" s="30"/>
      <c r="V128" s="30"/>
      <c r="W128" s="30"/>
    </row>
    <row r="129" spans="1:24" ht="12" customHeight="1" x14ac:dyDescent="0.35">
      <c r="A129" s="31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51"/>
      <c r="S129" s="51"/>
      <c r="T129" s="51"/>
      <c r="U129" s="51"/>
      <c r="V129" s="51"/>
      <c r="W129" s="52">
        <f>SUM(R129:V129)</f>
        <v>0</v>
      </c>
    </row>
    <row r="130" spans="1:24" ht="12" customHeight="1" x14ac:dyDescent="0.35">
      <c r="A130" s="31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51"/>
      <c r="S130" s="51"/>
      <c r="T130" s="51"/>
      <c r="U130" s="51"/>
      <c r="V130" s="51"/>
      <c r="W130" s="52">
        <f t="shared" ref="W130:W138" si="24">SUM(R130:V130)</f>
        <v>0</v>
      </c>
    </row>
    <row r="131" spans="1:24" ht="12" customHeight="1" x14ac:dyDescent="0.35">
      <c r="A131" s="31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51"/>
      <c r="S131" s="51"/>
      <c r="T131" s="51"/>
      <c r="U131" s="51"/>
      <c r="V131" s="51"/>
      <c r="W131" s="52">
        <f t="shared" si="24"/>
        <v>0</v>
      </c>
    </row>
    <row r="132" spans="1:24" ht="12" customHeight="1" x14ac:dyDescent="0.35">
      <c r="A132" s="31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51"/>
      <c r="S132" s="51"/>
      <c r="T132" s="51"/>
      <c r="U132" s="51"/>
      <c r="V132" s="51"/>
      <c r="W132" s="52">
        <f t="shared" si="24"/>
        <v>0</v>
      </c>
    </row>
    <row r="133" spans="1:24" ht="12" customHeight="1" x14ac:dyDescent="0.35">
      <c r="A133" s="31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51"/>
      <c r="S133" s="51"/>
      <c r="T133" s="51"/>
      <c r="U133" s="51"/>
      <c r="V133" s="51"/>
      <c r="W133" s="52">
        <f t="shared" si="24"/>
        <v>0</v>
      </c>
    </row>
    <row r="134" spans="1:24" ht="12" customHeight="1" x14ac:dyDescent="0.35">
      <c r="A134" s="31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51"/>
      <c r="S134" s="51"/>
      <c r="T134" s="51"/>
      <c r="U134" s="51"/>
      <c r="V134" s="51"/>
      <c r="W134" s="52">
        <f t="shared" si="24"/>
        <v>0</v>
      </c>
    </row>
    <row r="135" spans="1:24" ht="12" customHeight="1" x14ac:dyDescent="0.35">
      <c r="A135" s="31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51"/>
      <c r="S135" s="51"/>
      <c r="T135" s="51"/>
      <c r="U135" s="51"/>
      <c r="V135" s="51"/>
      <c r="W135" s="52">
        <f t="shared" si="24"/>
        <v>0</v>
      </c>
    </row>
    <row r="136" spans="1:24" ht="12" customHeight="1" x14ac:dyDescent="0.35">
      <c r="A136" s="31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51"/>
      <c r="S136" s="51"/>
      <c r="T136" s="51"/>
      <c r="U136" s="51"/>
      <c r="V136" s="51"/>
      <c r="W136" s="34">
        <f t="shared" si="24"/>
        <v>0</v>
      </c>
    </row>
    <row r="137" spans="1:24" ht="12" customHeight="1" x14ac:dyDescent="0.35">
      <c r="A137" s="31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51"/>
      <c r="S137" s="51"/>
      <c r="T137" s="51"/>
      <c r="U137" s="51"/>
      <c r="V137" s="51"/>
      <c r="W137" s="34">
        <f t="shared" si="24"/>
        <v>0</v>
      </c>
    </row>
    <row r="138" spans="1:24" ht="12" customHeight="1" x14ac:dyDescent="0.35">
      <c r="A138" s="31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3"/>
      <c r="S138" s="33"/>
      <c r="T138" s="33"/>
      <c r="U138" s="33"/>
      <c r="V138" s="33"/>
      <c r="W138" s="34">
        <f t="shared" si="24"/>
        <v>0</v>
      </c>
    </row>
    <row r="139" spans="1:24" ht="12" customHeight="1" x14ac:dyDescent="0.35">
      <c r="A139" s="53" t="s">
        <v>47</v>
      </c>
      <c r="B139" s="54"/>
      <c r="C139" s="54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48">
        <f>SUM(R129:R138)</f>
        <v>0</v>
      </c>
      <c r="S139" s="48">
        <f t="shared" ref="S139:V139" si="25">SUM(S129:S138)</f>
        <v>0</v>
      </c>
      <c r="T139" s="48">
        <f t="shared" si="25"/>
        <v>0</v>
      </c>
      <c r="U139" s="48">
        <f t="shared" si="25"/>
        <v>0</v>
      </c>
      <c r="V139" s="48">
        <f t="shared" si="25"/>
        <v>0</v>
      </c>
      <c r="W139" s="36">
        <f>SUM(W129:W138)</f>
        <v>0</v>
      </c>
    </row>
    <row r="140" spans="1:24" ht="12" customHeight="1" x14ac:dyDescent="0.35">
      <c r="R140" s="82"/>
      <c r="S140" s="82"/>
      <c r="T140" s="82"/>
      <c r="U140" s="82"/>
      <c r="V140" s="82"/>
      <c r="W140" s="82"/>
    </row>
    <row r="141" spans="1:24" ht="12" customHeight="1" x14ac:dyDescent="0.35">
      <c r="A141" s="195" t="s">
        <v>57</v>
      </c>
      <c r="B141" s="196"/>
      <c r="C141" s="196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89" t="s">
        <v>58</v>
      </c>
      <c r="R141" s="30"/>
      <c r="S141" s="30"/>
      <c r="T141" s="30"/>
      <c r="U141" s="30"/>
      <c r="V141" s="30"/>
      <c r="W141" s="30"/>
    </row>
    <row r="142" spans="1:24" ht="12" customHeight="1" x14ac:dyDescent="0.35">
      <c r="A142" s="31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9" t="s">
        <v>59</v>
      </c>
      <c r="R142" s="51"/>
      <c r="S142" s="51"/>
      <c r="T142" s="51"/>
      <c r="U142" s="51"/>
      <c r="V142" s="51"/>
      <c r="W142" s="52">
        <f t="shared" ref="W142" si="26">SUM(W139)</f>
        <v>0</v>
      </c>
      <c r="X142" s="84"/>
    </row>
    <row r="143" spans="1:24" ht="12" customHeight="1" x14ac:dyDescent="0.35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107" t="s">
        <v>59</v>
      </c>
      <c r="R143" s="51"/>
      <c r="S143" s="51"/>
      <c r="T143" s="51"/>
      <c r="U143" s="51"/>
      <c r="V143" s="52"/>
      <c r="W143" s="52">
        <f t="shared" ref="W143" si="27">SUM(W140)</f>
        <v>0</v>
      </c>
    </row>
    <row r="144" spans="1:24" ht="12" customHeight="1" x14ac:dyDescent="0.3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107" t="s">
        <v>59</v>
      </c>
      <c r="R144" s="51"/>
      <c r="S144" s="51"/>
      <c r="T144" s="51"/>
      <c r="U144" s="51"/>
      <c r="V144" s="52"/>
      <c r="W144" s="52">
        <f t="shared" ref="W144" si="28">SUM(W141)</f>
        <v>0</v>
      </c>
    </row>
    <row r="145" spans="1:23" ht="12" customHeight="1" x14ac:dyDescent="0.3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107" t="s">
        <v>59</v>
      </c>
      <c r="R145" s="51"/>
      <c r="S145" s="51"/>
      <c r="T145" s="51"/>
      <c r="U145" s="51"/>
      <c r="V145" s="52"/>
      <c r="W145" s="52">
        <f t="shared" ref="W145" si="29">SUM(W142)</f>
        <v>0</v>
      </c>
    </row>
    <row r="146" spans="1:23" ht="12" customHeight="1" x14ac:dyDescent="0.3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107" t="s">
        <v>59</v>
      </c>
      <c r="R146" s="51"/>
      <c r="S146" s="51"/>
      <c r="T146" s="51"/>
      <c r="U146" s="51"/>
      <c r="V146" s="52"/>
      <c r="W146" s="52">
        <f t="shared" ref="W146" si="30">SUM(W143)</f>
        <v>0</v>
      </c>
    </row>
    <row r="147" spans="1:23" ht="12" customHeight="1" x14ac:dyDescent="0.3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107" t="s">
        <v>59</v>
      </c>
      <c r="R147" s="51"/>
      <c r="S147" s="51"/>
      <c r="T147" s="51"/>
      <c r="U147" s="51"/>
      <c r="V147" s="34"/>
      <c r="W147" s="52">
        <f t="shared" ref="W147" si="31">SUM(W144)</f>
        <v>0</v>
      </c>
    </row>
    <row r="148" spans="1:23" ht="12" customHeight="1" x14ac:dyDescent="0.3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107" t="s">
        <v>59</v>
      </c>
      <c r="R148" s="51"/>
      <c r="S148" s="51"/>
      <c r="T148" s="51"/>
      <c r="U148" s="51"/>
      <c r="V148" s="34"/>
      <c r="W148" s="52">
        <f t="shared" ref="W148" si="32">SUM(W145)</f>
        <v>0</v>
      </c>
    </row>
    <row r="149" spans="1:23" ht="12" customHeight="1" x14ac:dyDescent="0.3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107" t="s">
        <v>59</v>
      </c>
      <c r="R149" s="51"/>
      <c r="S149" s="51"/>
      <c r="T149" s="33"/>
      <c r="U149" s="33"/>
      <c r="V149" s="34"/>
      <c r="W149" s="52">
        <f t="shared" ref="W149" si="33">SUM(W146)</f>
        <v>0</v>
      </c>
    </row>
    <row r="150" spans="1:23" ht="12" customHeight="1" x14ac:dyDescent="0.35">
      <c r="A150" s="104"/>
      <c r="B150" s="105"/>
      <c r="C150" s="105"/>
      <c r="D150" s="106"/>
      <c r="E150" s="106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7" t="s">
        <v>59</v>
      </c>
      <c r="R150" s="51"/>
      <c r="S150" s="51"/>
      <c r="T150" s="108"/>
      <c r="U150" s="108"/>
      <c r="V150" s="108"/>
      <c r="W150" s="52">
        <f t="shared" ref="W150" si="34">SUM(W147)</f>
        <v>0</v>
      </c>
    </row>
    <row r="151" spans="1:23" ht="12" customHeight="1" x14ac:dyDescent="0.35">
      <c r="A151" s="104"/>
      <c r="B151" s="105"/>
      <c r="C151" s="105"/>
      <c r="D151" s="106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7" t="s">
        <v>59</v>
      </c>
      <c r="R151" s="51"/>
      <c r="S151" s="51"/>
      <c r="T151" s="108"/>
      <c r="U151" s="108"/>
      <c r="V151" s="108"/>
      <c r="W151" s="52">
        <f t="shared" ref="W151" si="35">SUM(W148)</f>
        <v>0</v>
      </c>
    </row>
    <row r="152" spans="1:23" ht="12" customHeight="1" x14ac:dyDescent="0.35">
      <c r="A152" s="104"/>
      <c r="B152" s="105"/>
      <c r="C152" s="105"/>
      <c r="D152" s="106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7" t="s">
        <v>59</v>
      </c>
      <c r="R152" s="51"/>
      <c r="S152" s="51"/>
      <c r="T152" s="108"/>
      <c r="U152" s="108"/>
      <c r="V152" s="108"/>
      <c r="W152" s="52">
        <f t="shared" ref="W152" si="36">SUM(W149)</f>
        <v>0</v>
      </c>
    </row>
    <row r="153" spans="1:23" ht="12" customHeight="1" x14ac:dyDescent="0.35">
      <c r="A153" s="104"/>
      <c r="B153" s="105"/>
      <c r="C153" s="105"/>
      <c r="D153" s="106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7" t="s">
        <v>59</v>
      </c>
      <c r="R153" s="51"/>
      <c r="S153" s="51"/>
      <c r="T153" s="108"/>
      <c r="U153" s="108"/>
      <c r="V153" s="108"/>
      <c r="W153" s="52">
        <f t="shared" ref="W153" si="37">SUM(W150)</f>
        <v>0</v>
      </c>
    </row>
    <row r="154" spans="1:23" ht="12" customHeight="1" x14ac:dyDescent="0.35">
      <c r="A154" s="197" t="s">
        <v>60</v>
      </c>
      <c r="B154" s="198"/>
      <c r="C154" s="198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48">
        <f>SUM(R142:R153)</f>
        <v>0</v>
      </c>
      <c r="S154" s="48">
        <f t="shared" ref="S154:W154" si="38">SUM(S142:S153)</f>
        <v>0</v>
      </c>
      <c r="T154" s="48">
        <f t="shared" si="38"/>
        <v>0</v>
      </c>
      <c r="U154" s="48">
        <f t="shared" si="38"/>
        <v>0</v>
      </c>
      <c r="V154" s="48">
        <f t="shared" si="38"/>
        <v>0</v>
      </c>
      <c r="W154" s="48">
        <f t="shared" si="38"/>
        <v>0</v>
      </c>
    </row>
    <row r="155" spans="1:23" ht="12" customHeight="1" x14ac:dyDescent="0.35">
      <c r="A155" s="189" t="s">
        <v>61</v>
      </c>
      <c r="B155" s="190"/>
      <c r="C155" s="190"/>
      <c r="D155" s="190"/>
      <c r="E155" s="190"/>
      <c r="F155" s="190"/>
      <c r="G155" s="190"/>
      <c r="H155" s="190"/>
      <c r="I155" s="190"/>
      <c r="J155" s="190"/>
      <c r="K155" s="190"/>
      <c r="L155" s="190"/>
      <c r="M155" s="190"/>
      <c r="N155" s="190"/>
      <c r="O155" s="190"/>
      <c r="P155" s="190"/>
      <c r="Q155" s="191"/>
      <c r="R155" s="48">
        <f>SUMIFS(R142:R153,R142:R153,"&lt;=25000",Q142:Q153,"Non-UC")+25000*COUNTIFS(R142:R153,"&gt;25000",Q142:Q153,"Non-UC")</f>
        <v>0</v>
      </c>
      <c r="S155" s="48">
        <f>IF(Q142&lt;X142&gt;"NON-UC",0,IF(R142&gt;=25000,0,IF(R142+S142&gt;=25000,25000-R142,S142)))+IF(Q143&lt;&gt;"NON-UC",0,IF(R143&gt;=25000,0,IF(R143+S143&gt;=25000,25000-R143,S143)))+IF(Q144&lt;&gt;"NON-UC",0,IF(R144&gt;=25000,0,IF(R144+S144&gt;=25000,25000-R144,S144)))+IF(Q145&lt;&gt;"NON-UC",0,IF(R145&gt;=25000,0,IF(R145+S145&gt;=25000,25000-R145,S145)))+IF(Q146&lt;&gt;"NON-UC",0,IF(R146&gt;=25000,0,IF(R146+S146&gt;=25000,25000-R146,S146)))+IF(Q147&lt;&gt;"NON-UC",0,IF(R147&gt;=25000,0,IF(R147+S147&gt;=25000,25000-R147,S147)))+IF(Q148&lt;&gt;"NON-UC",0,IF(R148&gt;=25000,0,IF(R148+S148&gt;=25000,25000-R148,S148)))+IF(Q149&lt;&gt;"NON-UC",0,IF(R149&gt;=25000,0,IF(R149+S149&gt;=25000,25000-R149,S149)))+IF(Q150&lt;&gt;"NON-UC",0,IF(R150&gt;=25000,0,IF(R150+S150&gt;=25000,25000-R150,S150)))+IF(Q151&lt;&gt;"NON-UC",0,IF(R151&gt;=25000,0,IF(R151+S151&gt;=25000,25000-R151,S151)))+IF(Q152&lt;&gt;"NON-UC",0,IF(R152&gt;=25000,0,IF(R152+S152&gt;=25000,25000-R152,S152)))+IF(Q153&lt;&gt;"NON-UC",0,IF(R153&gt;=25000,0,IF(R153+S153&gt;=25000,25000-R153,S153)))</f>
        <v>0</v>
      </c>
      <c r="T155" s="48">
        <f>IF(Q155="Yes",0,IF((R126+S126)&gt;=25000,0,IF((R126+S126+T126)&gt;=25000,25000-R126-S126,T126)))</f>
        <v>0</v>
      </c>
      <c r="U155" s="48">
        <f>IF(Q155="Yes",0,IF((R126+S126+T126)&gt;=25000,0,IF((R126+S126+T126+U126)&gt;=25000,25000-R126-S126-T126,U126)))</f>
        <v>0</v>
      </c>
      <c r="V155" s="48">
        <f>IF(Q155="Yes",0,IF((R126+S126+T126+U126)&gt;=25000,0,IF((R126+S126+T126+U126+V126)&gt;=25000,25000-R126-S126-T126-U126,V126)))</f>
        <v>0</v>
      </c>
      <c r="W155" s="48"/>
    </row>
    <row r="156" spans="1:23" ht="12" customHeight="1" x14ac:dyDescent="0.35">
      <c r="R156" s="82"/>
      <c r="S156" s="123"/>
      <c r="T156" s="82"/>
      <c r="U156" s="82"/>
      <c r="V156" s="82"/>
      <c r="W156" s="82"/>
    </row>
    <row r="157" spans="1:23" ht="12" customHeight="1" x14ac:dyDescent="0.35">
      <c r="A157" s="55" t="s">
        <v>48</v>
      </c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187" t="s">
        <v>49</v>
      </c>
      <c r="N157" s="187"/>
      <c r="O157" s="187"/>
      <c r="P157" s="187"/>
      <c r="Q157" s="188"/>
      <c r="R157" s="57"/>
      <c r="S157" s="57"/>
      <c r="T157" s="57"/>
      <c r="U157" s="57"/>
      <c r="V157" s="57"/>
      <c r="W157" s="58"/>
    </row>
    <row r="158" spans="1:23" ht="12" customHeight="1" x14ac:dyDescent="0.35">
      <c r="A158" s="31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179" t="s">
        <v>50</v>
      </c>
      <c r="Q158" s="180"/>
      <c r="R158" s="33"/>
      <c r="S158" s="33"/>
      <c r="T158" s="33"/>
      <c r="U158" s="33"/>
      <c r="V158" s="33"/>
      <c r="W158" s="52">
        <f>SUM(R158:V158)</f>
        <v>0</v>
      </c>
    </row>
    <row r="159" spans="1:23" ht="12" customHeight="1" x14ac:dyDescent="0.35">
      <c r="A159" s="31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179" t="s">
        <v>50</v>
      </c>
      <c r="Q159" s="180"/>
      <c r="R159" s="33"/>
      <c r="S159" s="33"/>
      <c r="T159" s="33"/>
      <c r="U159" s="33"/>
      <c r="V159" s="33"/>
      <c r="W159" s="52">
        <f>SUM(R159:V159)</f>
        <v>0</v>
      </c>
    </row>
    <row r="160" spans="1:23" ht="12" customHeight="1" x14ac:dyDescent="0.35">
      <c r="A160" s="31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179" t="s">
        <v>50</v>
      </c>
      <c r="Q160" s="180"/>
      <c r="R160" s="33"/>
      <c r="S160" s="33"/>
      <c r="T160" s="33"/>
      <c r="U160" s="33"/>
      <c r="V160" s="33"/>
      <c r="W160" s="52">
        <f t="shared" ref="W160:W174" si="39">SUM(R160:V160)</f>
        <v>0</v>
      </c>
    </row>
    <row r="161" spans="1:23" ht="12" customHeight="1" x14ac:dyDescent="0.35">
      <c r="A161" s="31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179" t="s">
        <v>50</v>
      </c>
      <c r="Q161" s="180"/>
      <c r="R161" s="33"/>
      <c r="S161" s="33"/>
      <c r="T161" s="33"/>
      <c r="U161" s="33"/>
      <c r="V161" s="33"/>
      <c r="W161" s="52">
        <f t="shared" si="39"/>
        <v>0</v>
      </c>
    </row>
    <row r="162" spans="1:23" ht="12" customHeight="1" x14ac:dyDescent="0.35">
      <c r="A162" s="31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179" t="s">
        <v>50</v>
      </c>
      <c r="Q162" s="180"/>
      <c r="R162" s="33"/>
      <c r="S162" s="33"/>
      <c r="T162" s="33"/>
      <c r="U162" s="33"/>
      <c r="V162" s="33"/>
      <c r="W162" s="52">
        <f t="shared" si="39"/>
        <v>0</v>
      </c>
    </row>
    <row r="163" spans="1:23" ht="12" customHeight="1" x14ac:dyDescent="0.35">
      <c r="A163" s="31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179" t="s">
        <v>50</v>
      </c>
      <c r="Q163" s="180"/>
      <c r="R163" s="33"/>
      <c r="S163" s="33"/>
      <c r="T163" s="33"/>
      <c r="U163" s="33"/>
      <c r="V163" s="33"/>
      <c r="W163" s="52">
        <f t="shared" si="39"/>
        <v>0</v>
      </c>
    </row>
    <row r="164" spans="1:23" ht="12" customHeight="1" x14ac:dyDescent="0.35">
      <c r="A164" s="31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179" t="s">
        <v>50</v>
      </c>
      <c r="Q164" s="180"/>
      <c r="R164" s="33"/>
      <c r="S164" s="33"/>
      <c r="T164" s="33"/>
      <c r="U164" s="33"/>
      <c r="V164" s="33"/>
      <c r="W164" s="52">
        <f t="shared" si="39"/>
        <v>0</v>
      </c>
    </row>
    <row r="165" spans="1:23" ht="12" customHeight="1" x14ac:dyDescent="0.35">
      <c r="A165" s="31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179" t="s">
        <v>50</v>
      </c>
      <c r="Q165" s="180"/>
      <c r="R165" s="33"/>
      <c r="S165" s="33"/>
      <c r="T165" s="33"/>
      <c r="U165" s="33"/>
      <c r="V165" s="33"/>
      <c r="W165" s="52">
        <f t="shared" si="39"/>
        <v>0</v>
      </c>
    </row>
    <row r="166" spans="1:23" ht="12" customHeight="1" x14ac:dyDescent="0.35">
      <c r="A166" s="31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179" t="s">
        <v>50</v>
      </c>
      <c r="Q166" s="180"/>
      <c r="R166" s="33"/>
      <c r="S166" s="33"/>
      <c r="T166" s="33"/>
      <c r="U166" s="33"/>
      <c r="V166" s="33"/>
      <c r="W166" s="52">
        <f t="shared" si="39"/>
        <v>0</v>
      </c>
    </row>
    <row r="167" spans="1:23" ht="12" customHeight="1" x14ac:dyDescent="0.35">
      <c r="A167" s="31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179" t="s">
        <v>50</v>
      </c>
      <c r="Q167" s="180"/>
      <c r="R167" s="33"/>
      <c r="S167" s="33"/>
      <c r="T167" s="33"/>
      <c r="U167" s="33"/>
      <c r="V167" s="33"/>
      <c r="W167" s="52">
        <f t="shared" si="39"/>
        <v>0</v>
      </c>
    </row>
    <row r="168" spans="1:23" ht="12" customHeight="1" x14ac:dyDescent="0.35">
      <c r="A168" s="31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179" t="s">
        <v>50</v>
      </c>
      <c r="Q168" s="180"/>
      <c r="R168" s="33"/>
      <c r="S168" s="33"/>
      <c r="T168" s="33"/>
      <c r="U168" s="33"/>
      <c r="V168" s="33"/>
      <c r="W168" s="52">
        <f t="shared" si="39"/>
        <v>0</v>
      </c>
    </row>
    <row r="169" spans="1:23" ht="12" customHeight="1" x14ac:dyDescent="0.35">
      <c r="A169" s="31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179" t="s">
        <v>50</v>
      </c>
      <c r="Q169" s="180"/>
      <c r="R169" s="33"/>
      <c r="S169" s="33"/>
      <c r="T169" s="33"/>
      <c r="U169" s="33"/>
      <c r="V169" s="33"/>
      <c r="W169" s="52">
        <f t="shared" si="39"/>
        <v>0</v>
      </c>
    </row>
    <row r="170" spans="1:23" ht="12" customHeight="1" x14ac:dyDescent="0.35">
      <c r="A170" s="31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179" t="s">
        <v>50</v>
      </c>
      <c r="Q170" s="180"/>
      <c r="R170" s="33"/>
      <c r="S170" s="33"/>
      <c r="T170" s="33"/>
      <c r="U170" s="33"/>
      <c r="V170" s="33"/>
      <c r="W170" s="52">
        <f t="shared" si="39"/>
        <v>0</v>
      </c>
    </row>
    <row r="171" spans="1:23" ht="12" customHeight="1" x14ac:dyDescent="0.35">
      <c r="A171" s="31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179" t="s">
        <v>50</v>
      </c>
      <c r="Q171" s="180"/>
      <c r="R171" s="33"/>
      <c r="S171" s="33"/>
      <c r="T171" s="33"/>
      <c r="U171" s="33"/>
      <c r="V171" s="33"/>
      <c r="W171" s="52">
        <f t="shared" si="39"/>
        <v>0</v>
      </c>
    </row>
    <row r="172" spans="1:23" ht="12" customHeight="1" x14ac:dyDescent="0.35">
      <c r="A172" s="31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179" t="s">
        <v>50</v>
      </c>
      <c r="Q172" s="180"/>
      <c r="R172" s="33"/>
      <c r="S172" s="33"/>
      <c r="T172" s="33"/>
      <c r="U172" s="33"/>
      <c r="V172" s="33"/>
      <c r="W172" s="52">
        <f t="shared" si="39"/>
        <v>0</v>
      </c>
    </row>
    <row r="173" spans="1:23" ht="12" customHeight="1" x14ac:dyDescent="0.35">
      <c r="A173" s="31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179" t="s">
        <v>50</v>
      </c>
      <c r="Q173" s="180"/>
      <c r="R173" s="33"/>
      <c r="S173" s="33"/>
      <c r="T173" s="33"/>
      <c r="U173" s="33"/>
      <c r="V173" s="33"/>
      <c r="W173" s="52">
        <f t="shared" si="39"/>
        <v>0</v>
      </c>
    </row>
    <row r="174" spans="1:23" ht="12" customHeight="1" x14ac:dyDescent="0.35">
      <c r="A174" s="31"/>
      <c r="B174" s="59"/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59"/>
      <c r="N174" s="59"/>
      <c r="O174" s="59"/>
      <c r="P174" s="179" t="s">
        <v>50</v>
      </c>
      <c r="Q174" s="180"/>
      <c r="R174" s="33"/>
      <c r="S174" s="33"/>
      <c r="T174" s="33"/>
      <c r="U174" s="33"/>
      <c r="V174" s="33"/>
      <c r="W174" s="52">
        <f t="shared" si="39"/>
        <v>0</v>
      </c>
    </row>
    <row r="175" spans="1:23" ht="12" customHeight="1" x14ac:dyDescent="0.35">
      <c r="A175" s="189" t="s">
        <v>51</v>
      </c>
      <c r="B175" s="190"/>
      <c r="C175" s="190"/>
      <c r="D175" s="190"/>
      <c r="E175" s="190"/>
      <c r="F175" s="190"/>
      <c r="G175" s="190"/>
      <c r="H175" s="190"/>
      <c r="I175" s="190"/>
      <c r="J175" s="190"/>
      <c r="K175" s="190"/>
      <c r="L175" s="190"/>
      <c r="M175" s="190"/>
      <c r="N175" s="190"/>
      <c r="O175" s="190"/>
      <c r="P175" s="190"/>
      <c r="Q175" s="191"/>
      <c r="R175" s="41">
        <f ca="1">SUMIF($P158:$Q174,"Yes",R158:R174)</f>
        <v>0</v>
      </c>
      <c r="S175" s="41">
        <f ca="1">SUMIF($P158:$Q174,"Yes",S158:S174)</f>
        <v>0</v>
      </c>
      <c r="T175" s="41">
        <f ca="1">SUMIF($P158:$Q174,"Yes",T158:T174)</f>
        <v>0</v>
      </c>
      <c r="U175" s="41">
        <f ca="1">SUMIF($P158:$Q174,"Yes",U158:U174)</f>
        <v>0</v>
      </c>
      <c r="V175" s="41">
        <f ca="1">SUMIF($P158:$Q174,"Yes",V158:V174)</f>
        <v>0</v>
      </c>
      <c r="W175" s="41">
        <f t="shared" ref="W175" ca="1" si="40">SUMIF($P158:$Q174,"Yes",W158:W174)</f>
        <v>0</v>
      </c>
    </row>
    <row r="176" spans="1:23" ht="12" customHeight="1" x14ac:dyDescent="0.35">
      <c r="A176" s="192" t="s">
        <v>52</v>
      </c>
      <c r="B176" s="193"/>
      <c r="C176" s="193"/>
      <c r="D176" s="193"/>
      <c r="E176" s="193"/>
      <c r="F176" s="193"/>
      <c r="G176" s="193"/>
      <c r="H176" s="193"/>
      <c r="I176" s="193"/>
      <c r="J176" s="193"/>
      <c r="K176" s="193"/>
      <c r="L176" s="193"/>
      <c r="M176" s="193"/>
      <c r="N176" s="193"/>
      <c r="O176" s="193"/>
      <c r="P176" s="193"/>
      <c r="Q176" s="194"/>
      <c r="R176" s="42">
        <f ca="1">SUMIF($P158:$Q174,"No",R158:R174)</f>
        <v>0</v>
      </c>
      <c r="S176" s="42">
        <f ca="1">SUMIF($P158:$Q174,"No",S158:S174)</f>
        <v>0</v>
      </c>
      <c r="T176" s="42">
        <f ca="1">SUMIF($P158:$Q174,"No",T158:T174)</f>
        <v>0</v>
      </c>
      <c r="U176" s="42">
        <f ca="1">SUMIF($P158:$Q174,"No",U158:U174)</f>
        <v>0</v>
      </c>
      <c r="V176" s="42">
        <f ca="1">SUMIF($P158:$Q174,"No",V158:V174)</f>
        <v>0</v>
      </c>
      <c r="W176" s="42">
        <f t="shared" ref="W176" ca="1" si="41">SUMIF($P158:$Q174,"No",W158:W174)</f>
        <v>0</v>
      </c>
    </row>
    <row r="177" spans="1:23" ht="12" customHeight="1" x14ac:dyDescent="0.35">
      <c r="A177" s="60" t="s">
        <v>53</v>
      </c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5"/>
      <c r="R177" s="61">
        <f ca="1">R175+R176+R154+R139+R126+R119</f>
        <v>0</v>
      </c>
      <c r="S177" s="61">
        <f t="shared" ref="S177:W177" ca="1" si="42">S175+S176+S139+S126+S119</f>
        <v>0</v>
      </c>
      <c r="T177" s="61">
        <f t="shared" ca="1" si="42"/>
        <v>0</v>
      </c>
      <c r="U177" s="61">
        <f t="shared" ca="1" si="42"/>
        <v>0</v>
      </c>
      <c r="V177" s="61">
        <f t="shared" ca="1" si="42"/>
        <v>0</v>
      </c>
      <c r="W177" s="61">
        <f t="shared" ca="1" si="42"/>
        <v>0</v>
      </c>
    </row>
    <row r="178" spans="1:23" ht="11.25" customHeight="1" x14ac:dyDescent="0.35">
      <c r="A178" s="208"/>
      <c r="B178" s="209"/>
      <c r="C178" s="209"/>
      <c r="D178" s="209"/>
      <c r="E178" s="209"/>
      <c r="F178" s="209"/>
      <c r="G178" s="209"/>
      <c r="H178" s="209"/>
      <c r="I178" s="209"/>
      <c r="J178" s="209"/>
      <c r="K178" s="209"/>
      <c r="L178" s="209"/>
      <c r="M178" s="209"/>
      <c r="N178" s="209"/>
      <c r="O178" s="209"/>
      <c r="P178" s="209"/>
      <c r="Q178" s="210"/>
      <c r="R178" s="62"/>
      <c r="S178" s="62"/>
      <c r="T178" s="62"/>
      <c r="U178" s="62"/>
      <c r="V178" s="62"/>
      <c r="W178" s="62"/>
    </row>
    <row r="179" spans="1:23" ht="12" customHeight="1" x14ac:dyDescent="0.35">
      <c r="A179" s="63" t="s">
        <v>54</v>
      </c>
      <c r="B179" s="64"/>
      <c r="C179" s="64"/>
      <c r="D179" s="65"/>
      <c r="E179" s="65"/>
      <c r="F179" s="65"/>
      <c r="G179" s="65"/>
      <c r="H179" s="65"/>
      <c r="I179" s="66"/>
      <c r="J179" s="66"/>
      <c r="K179" s="66"/>
      <c r="L179" s="65"/>
      <c r="M179" s="64"/>
      <c r="N179" s="64"/>
      <c r="O179" s="64"/>
      <c r="P179" s="64"/>
      <c r="Q179" s="67"/>
      <c r="R179" s="68">
        <f ca="1">R60+R72+R85+R94+R177</f>
        <v>0</v>
      </c>
      <c r="S179" s="68">
        <f t="shared" ref="S179:W179" ca="1" si="43">S60+S72+S85+S94+S177</f>
        <v>0</v>
      </c>
      <c r="T179" s="68">
        <f t="shared" ca="1" si="43"/>
        <v>0</v>
      </c>
      <c r="U179" s="68">
        <f t="shared" ca="1" si="43"/>
        <v>0</v>
      </c>
      <c r="V179" s="68">
        <f t="shared" ca="1" si="43"/>
        <v>0</v>
      </c>
      <c r="W179" s="68">
        <f t="shared" ca="1" si="43"/>
        <v>0</v>
      </c>
    </row>
    <row r="180" spans="1:23" ht="12" customHeight="1" x14ac:dyDescent="0.35">
      <c r="A180" s="110"/>
      <c r="B180" s="111"/>
      <c r="C180" s="111"/>
      <c r="D180" s="111"/>
      <c r="E180" s="111"/>
      <c r="F180" s="111"/>
      <c r="G180" s="111"/>
      <c r="H180" s="122"/>
      <c r="I180" s="122"/>
      <c r="J180" s="122"/>
      <c r="K180" s="122"/>
      <c r="L180" s="122"/>
      <c r="M180" s="111"/>
      <c r="N180" s="212"/>
      <c r="O180" s="212"/>
      <c r="P180" s="212"/>
      <c r="Q180" s="213"/>
      <c r="R180" s="77"/>
      <c r="S180" s="77"/>
      <c r="T180" s="77"/>
      <c r="U180" s="77"/>
      <c r="V180" s="77"/>
      <c r="W180" s="69"/>
    </row>
    <row r="181" spans="1:23" ht="12" customHeight="1" x14ac:dyDescent="0.35">
      <c r="A181" s="110" t="s">
        <v>63</v>
      </c>
      <c r="B181" s="111"/>
      <c r="C181" s="111"/>
      <c r="D181" s="111"/>
      <c r="E181" s="111"/>
      <c r="F181" s="111"/>
      <c r="G181" s="124"/>
      <c r="H181" s="112"/>
      <c r="I181" s="112"/>
      <c r="J181" s="112"/>
      <c r="K181" s="112"/>
      <c r="L181" s="112"/>
      <c r="M181" s="111"/>
      <c r="N181" s="127"/>
      <c r="O181" s="212"/>
      <c r="P181" s="212"/>
      <c r="Q181" s="213"/>
      <c r="R181" s="109">
        <f ca="1">+R175+R155+R139+R126+R119+R85+R72+R60</f>
        <v>0</v>
      </c>
      <c r="S181" s="109">
        <f t="shared" ref="S181:V181" ca="1" si="44">+S175+S155+S139+S126+S119+S85+S72+S60</f>
        <v>0</v>
      </c>
      <c r="T181" s="109">
        <f t="shared" ca="1" si="44"/>
        <v>0</v>
      </c>
      <c r="U181" s="109">
        <f t="shared" ca="1" si="44"/>
        <v>0</v>
      </c>
      <c r="V181" s="109">
        <f t="shared" ca="1" si="44"/>
        <v>0</v>
      </c>
      <c r="W181" s="109">
        <f ca="1">+W175+W155+W139+W126+W119+W85+W72+W60</f>
        <v>0</v>
      </c>
    </row>
    <row r="182" spans="1:23" ht="12" customHeight="1" x14ac:dyDescent="0.35">
      <c r="A182" s="113" t="s">
        <v>72</v>
      </c>
      <c r="B182" s="59"/>
      <c r="C182" s="114"/>
      <c r="D182" s="114"/>
      <c r="E182" s="114"/>
      <c r="F182" s="211"/>
      <c r="G182" s="211"/>
      <c r="H182" s="115"/>
      <c r="I182" s="115"/>
      <c r="J182" s="115"/>
      <c r="K182" s="115"/>
      <c r="L182" s="115"/>
      <c r="M182" s="126"/>
      <c r="O182" s="126"/>
      <c r="P182" s="207">
        <v>0.1</v>
      </c>
      <c r="Q182" s="207"/>
      <c r="R182" s="70">
        <f t="shared" ref="R182:V182" ca="1" si="45">+R181*$P$182</f>
        <v>0</v>
      </c>
      <c r="S182" s="70">
        <f t="shared" ca="1" si="45"/>
        <v>0</v>
      </c>
      <c r="T182" s="70">
        <f t="shared" ca="1" si="45"/>
        <v>0</v>
      </c>
      <c r="U182" s="70">
        <f t="shared" ca="1" si="45"/>
        <v>0</v>
      </c>
      <c r="V182" s="70">
        <f t="shared" ca="1" si="45"/>
        <v>0</v>
      </c>
      <c r="W182" s="70">
        <f ca="1">SUM(R182:V182)</f>
        <v>0</v>
      </c>
    </row>
    <row r="183" spans="1:23" ht="12" customHeight="1" x14ac:dyDescent="0.35">
      <c r="A183" s="60" t="s">
        <v>55</v>
      </c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5"/>
      <c r="R183" s="71">
        <f ca="1">R179+R182</f>
        <v>0</v>
      </c>
      <c r="S183" s="71">
        <f t="shared" ref="S183:V183" ca="1" si="46">S179+S182+S180</f>
        <v>0</v>
      </c>
      <c r="T183" s="71">
        <f t="shared" ca="1" si="46"/>
        <v>0</v>
      </c>
      <c r="U183" s="71">
        <f t="shared" ca="1" si="46"/>
        <v>0</v>
      </c>
      <c r="V183" s="71">
        <f t="shared" ca="1" si="46"/>
        <v>0</v>
      </c>
      <c r="W183" s="71">
        <f ca="1">W179+W182</f>
        <v>0</v>
      </c>
    </row>
    <row r="185" spans="1:23" x14ac:dyDescent="0.35">
      <c r="V185" s="84"/>
    </row>
  </sheetData>
  <mergeCells count="123">
    <mergeCell ref="H27:I27"/>
    <mergeCell ref="H28:I28"/>
    <mergeCell ref="H29:I29"/>
    <mergeCell ref="H30:I30"/>
    <mergeCell ref="H31:I31"/>
    <mergeCell ref="P34:Q34"/>
    <mergeCell ref="E33:G33"/>
    <mergeCell ref="A141:C141"/>
    <mergeCell ref="A154:C154"/>
    <mergeCell ref="A121:C121"/>
    <mergeCell ref="A126:C126"/>
    <mergeCell ref="A59:Q59"/>
    <mergeCell ref="A60:Q60"/>
    <mergeCell ref="A62:C62"/>
    <mergeCell ref="A72:C72"/>
    <mergeCell ref="A74:C74"/>
    <mergeCell ref="O74:Q74"/>
    <mergeCell ref="A32:Q32"/>
    <mergeCell ref="H34:I34"/>
    <mergeCell ref="J34:K34"/>
    <mergeCell ref="L34:M34"/>
    <mergeCell ref="N34:O34"/>
    <mergeCell ref="O27:P27"/>
    <mergeCell ref="O28:P28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P182:Q182"/>
    <mergeCell ref="P172:Q172"/>
    <mergeCell ref="P173:Q173"/>
    <mergeCell ref="P174:Q174"/>
    <mergeCell ref="A175:Q175"/>
    <mergeCell ref="A176:Q176"/>
    <mergeCell ref="A178:Q178"/>
    <mergeCell ref="F182:G182"/>
    <mergeCell ref="N180:Q180"/>
    <mergeCell ref="O181:Q181"/>
    <mergeCell ref="P166:Q166"/>
    <mergeCell ref="P167:Q167"/>
    <mergeCell ref="P168:Q168"/>
    <mergeCell ref="P169:Q169"/>
    <mergeCell ref="P170:Q170"/>
    <mergeCell ref="P171:Q171"/>
    <mergeCell ref="P160:Q160"/>
    <mergeCell ref="P161:Q161"/>
    <mergeCell ref="P162:Q162"/>
    <mergeCell ref="P163:Q163"/>
    <mergeCell ref="P164:Q164"/>
    <mergeCell ref="P165:Q165"/>
    <mergeCell ref="M157:Q157"/>
    <mergeCell ref="P158:Q158"/>
    <mergeCell ref="P159:Q159"/>
    <mergeCell ref="A83:Q83"/>
    <mergeCell ref="A84:Q84"/>
    <mergeCell ref="A85:C85"/>
    <mergeCell ref="A96:C96"/>
    <mergeCell ref="A97:C97"/>
    <mergeCell ref="A119:D119"/>
    <mergeCell ref="A155:Q155"/>
    <mergeCell ref="A88:D88"/>
    <mergeCell ref="B89:D89"/>
    <mergeCell ref="B90:D90"/>
    <mergeCell ref="B91:D91"/>
    <mergeCell ref="B92:D92"/>
    <mergeCell ref="B93:D93"/>
    <mergeCell ref="A94:D94"/>
    <mergeCell ref="F87:Q87"/>
    <mergeCell ref="O29:P29"/>
    <mergeCell ref="O30:P30"/>
    <mergeCell ref="O31:P31"/>
    <mergeCell ref="O20:P20"/>
    <mergeCell ref="O21:P21"/>
    <mergeCell ref="O22:P22"/>
    <mergeCell ref="O23:P23"/>
    <mergeCell ref="O24:P24"/>
    <mergeCell ref="O25:P25"/>
    <mergeCell ref="O18:P18"/>
    <mergeCell ref="O19:P19"/>
    <mergeCell ref="O8:P8"/>
    <mergeCell ref="O9:P9"/>
    <mergeCell ref="O10:P10"/>
    <mergeCell ref="O11:P11"/>
    <mergeCell ref="O12:P12"/>
    <mergeCell ref="O13:P13"/>
    <mergeCell ref="O26:P26"/>
    <mergeCell ref="A6:G7"/>
    <mergeCell ref="J6:N6"/>
    <mergeCell ref="O6:P7"/>
    <mergeCell ref="Q6:Q7"/>
    <mergeCell ref="O14:P14"/>
    <mergeCell ref="O15:P15"/>
    <mergeCell ref="O16:P16"/>
    <mergeCell ref="O17:P17"/>
    <mergeCell ref="H6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A1:B1"/>
    <mergeCell ref="C1:D1"/>
    <mergeCell ref="E1:E2"/>
    <mergeCell ref="I1:Q1"/>
    <mergeCell ref="V1:W1"/>
    <mergeCell ref="A2:B2"/>
    <mergeCell ref="C2:D2"/>
    <mergeCell ref="I2:Q2"/>
    <mergeCell ref="A4:N5"/>
    <mergeCell ref="O4:P5"/>
    <mergeCell ref="Q4:Q5"/>
    <mergeCell ref="T4:U4"/>
    <mergeCell ref="T1:U1"/>
  </mergeCells>
  <conditionalFormatting sqref="R2">
    <cfRule type="expression" dxfId="0" priority="1">
      <formula>$W$2&lt;R2</formula>
    </cfRule>
  </conditionalFormatting>
  <dataValidations count="5">
    <dataValidation type="list" allowBlank="1" showInputMessage="1" showErrorMessage="1" sqref="O8:P31" xr:uid="{00000000-0002-0000-0000-000000000000}">
      <formula1>"CAL 12/12, AY 9/12, AY 11/12, SMR 9/12, SMR 11/12"</formula1>
    </dataValidation>
    <dataValidation type="list" allowBlank="1" showInputMessage="1" showErrorMessage="1" sqref="Q8:Q31" xr:uid="{00000000-0002-0000-0000-000001000000}">
      <formula1>"0%,1%,2%,3%,4%,5%,6%,7%,8%"</formula1>
    </dataValidation>
    <dataValidation type="list" allowBlank="1" showInputMessage="1" showErrorMessage="1" sqref="R2" xr:uid="{00000000-0002-0000-0000-000002000000}">
      <formula1>"1,2,3,4,5,6,7,8,9,10,11,12"</formula1>
    </dataValidation>
    <dataValidation type="list" allowBlank="1" showInputMessage="1" showErrorMessage="1" sqref="P158:Q174 Q75:Q82" xr:uid="{00000000-0002-0000-0000-000003000000}">
      <formula1>"Yes,No"</formula1>
    </dataValidation>
    <dataValidation type="list" allowBlank="1" showInputMessage="1" showErrorMessage="1" sqref="Q156 Q142:Q154" xr:uid="{00000000-0002-0000-0000-000004000000}">
      <formula1>"UC, Non-UC, Exempt"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Name</vt:lpstr>
    </vt:vector>
  </TitlesOfParts>
  <Company>Unversity of California Davis - Office of Research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Alyssa Bunn</dc:creator>
  <cp:lastModifiedBy>Archie Jarman</cp:lastModifiedBy>
  <dcterms:created xsi:type="dcterms:W3CDTF">2019-10-24T15:48:25Z</dcterms:created>
  <dcterms:modified xsi:type="dcterms:W3CDTF">2023-01-09T20:50:12Z</dcterms:modified>
</cp:coreProperties>
</file>